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activeTab="5"/>
  </bookViews>
  <sheets>
    <sheet name="основной" sheetId="1" r:id="rId1"/>
    <sheet name="подводящий" sheetId="2" r:id="rId2"/>
    <sheet name="ю25" sheetId="3" state="hidden" r:id="rId3"/>
    <sheet name="юниоры U25" sheetId="6" r:id="rId4"/>
    <sheet name="юниоры" sheetId="4" r:id="rId5"/>
    <sheet name="юноши" sheetId="5" r:id="rId6"/>
  </sheets>
  <definedNames>
    <definedName name="_xlnm._FilterDatabase" localSheetId="4" hidden="1">юниоры!$E$1:$E$46</definedName>
    <definedName name="_xlnm._FilterDatabase" localSheetId="3" hidden="1">'юниоры U25'!$E$1:$E$23</definedName>
    <definedName name="_xlnm.Print_Area" localSheetId="0">основной!$A$1:$Q$14</definedName>
    <definedName name="_xlnm.Print_Area" localSheetId="1">подводящий!$A$1:$K$14</definedName>
    <definedName name="_xlnm.Print_Area" localSheetId="4">юниоры!$A$1:$I$32</definedName>
    <definedName name="_xlnm.Print_Area" localSheetId="3">'юниоры U25'!$A$1:$K$10</definedName>
    <definedName name="_xlnm.Print_Area" localSheetId="5">юноши!$A$1:$L$6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G14" i="4"/>
  <c r="G9" i="4"/>
  <c r="G27" i="4"/>
  <c r="G17" i="4"/>
  <c r="G15" i="4"/>
  <c r="G25" i="4"/>
  <c r="G16" i="4"/>
  <c r="G28" i="4"/>
  <c r="G6" i="4"/>
  <c r="G31" i="4"/>
  <c r="G29" i="4"/>
  <c r="G20" i="4"/>
  <c r="G21" i="4"/>
  <c r="G5" i="4"/>
  <c r="G11" i="4"/>
  <c r="G19" i="4"/>
  <c r="G22" i="4"/>
  <c r="G10" i="4"/>
  <c r="G13" i="4"/>
  <c r="G18" i="4"/>
  <c r="G30" i="4"/>
  <c r="G8" i="4"/>
  <c r="G26" i="4"/>
  <c r="G23" i="4"/>
  <c r="G12" i="4"/>
  <c r="G7" i="4"/>
  <c r="G7" i="6"/>
  <c r="G9" i="6"/>
  <c r="G8" i="6"/>
  <c r="G5" i="6"/>
  <c r="G6" i="6"/>
  <c r="G8" i="2"/>
  <c r="G13" i="2"/>
  <c r="G9" i="2"/>
  <c r="G11" i="2"/>
  <c r="G12" i="2"/>
  <c r="G10" i="2"/>
  <c r="G6" i="2"/>
  <c r="G7" i="2"/>
  <c r="G5" i="2"/>
  <c r="G9" i="1"/>
  <c r="G12" i="1"/>
  <c r="G7" i="1"/>
  <c r="G6" i="1"/>
  <c r="G8" i="1"/>
  <c r="G13" i="1"/>
  <c r="G5" i="1"/>
  <c r="G10" i="1"/>
  <c r="G11" i="1"/>
  <c r="A5" i="4" l="1"/>
  <c r="A11" i="4"/>
  <c r="A22" i="4"/>
  <c r="A29" i="4"/>
  <c r="A18" i="4"/>
  <c r="A30" i="4"/>
  <c r="A19" i="4"/>
  <c r="A17" i="4"/>
  <c r="A12" i="4"/>
  <c r="A21" i="4"/>
  <c r="A15" i="4"/>
  <c r="A23" i="4"/>
  <c r="A13" i="4"/>
  <c r="A16" i="4"/>
  <c r="A8" i="1" l="1"/>
  <c r="A10" i="1"/>
  <c r="A6" i="1"/>
  <c r="A13" i="1"/>
  <c r="A12" i="1" l="1"/>
  <c r="A6" i="5" l="1"/>
  <c r="A6" i="2" l="1"/>
  <c r="A8" i="2"/>
  <c r="A5" i="2"/>
  <c r="A10" i="2"/>
  <c r="A5" i="5"/>
  <c r="A7" i="6" l="1"/>
  <c r="A8" i="6" l="1"/>
  <c r="A5" i="6"/>
  <c r="A9" i="6"/>
  <c r="A6" i="6"/>
  <c r="A14" i="4" l="1"/>
  <c r="A7" i="2" l="1"/>
  <c r="A13" i="2"/>
  <c r="A11" i="2"/>
  <c r="A12" i="2"/>
  <c r="A9" i="2"/>
  <c r="A24" i="4"/>
  <c r="A6" i="4"/>
  <c r="A28" i="4"/>
  <c r="A7" i="4"/>
  <c r="A8" i="4"/>
  <c r="A25" i="4"/>
  <c r="A27" i="4"/>
  <c r="A31" i="4"/>
  <c r="A20" i="4"/>
  <c r="A9" i="4"/>
  <c r="A26" i="4"/>
  <c r="A10" i="4"/>
  <c r="A9" i="1" l="1"/>
  <c r="A11" i="1"/>
  <c r="A7" i="1"/>
  <c r="A5" i="1"/>
  <c r="N5" i="3" l="1"/>
  <c r="L5" i="3"/>
  <c r="P5" i="3"/>
  <c r="R5" i="3"/>
  <c r="T5" i="3"/>
  <c r="V5" i="3"/>
  <c r="F5" i="3" l="1"/>
  <c r="F8" i="3" l="1"/>
  <c r="F6" i="3"/>
  <c r="F7" i="3"/>
  <c r="A7" i="3" l="1"/>
  <c r="A8" i="3"/>
  <c r="A6" i="3"/>
  <c r="A10" i="3"/>
  <c r="A14" i="3"/>
  <c r="A18" i="3"/>
  <c r="A9" i="3"/>
  <c r="A13" i="3"/>
  <c r="A17" i="3"/>
  <c r="A12" i="3"/>
  <c r="A16" i="3"/>
  <c r="A20" i="3"/>
  <c r="A11" i="3"/>
  <c r="A15" i="3"/>
  <c r="A19" i="3"/>
  <c r="A5" i="3"/>
</calcChain>
</file>

<file path=xl/sharedStrings.xml><?xml version="1.0" encoding="utf-8"?>
<sst xmlns="http://schemas.openxmlformats.org/spreadsheetml/2006/main" count="373" uniqueCount="156">
  <si>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</si>
  <si>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</si>
  <si>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</si>
  <si>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</si>
  <si>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</si>
  <si>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</si>
  <si>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</si>
  <si>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</si>
  <si>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БП</t>
  </si>
  <si>
    <t>КЮР БП</t>
  </si>
  <si>
    <t>мсмк</t>
  </si>
  <si>
    <t>%</t>
  </si>
  <si>
    <t>баллы</t>
  </si>
  <si>
    <t>мс</t>
  </si>
  <si>
    <t>ДУДКОВА Анастасия</t>
  </si>
  <si>
    <t>СП1</t>
  </si>
  <si>
    <t>КЮР СП1</t>
  </si>
  <si>
    <t>ДУГЛАС-08</t>
  </si>
  <si>
    <t>МАРКИНА Валерия</t>
  </si>
  <si>
    <t>ПАВЛЕНКО Варвара</t>
  </si>
  <si>
    <t>БАНАВУР-07</t>
  </si>
  <si>
    <t>СУДЖЕНКО Мария</t>
  </si>
  <si>
    <t>ДЕПОЗИТ-04</t>
  </si>
  <si>
    <t>СП2</t>
  </si>
  <si>
    <t>БП U25</t>
  </si>
  <si>
    <t>МП</t>
  </si>
  <si>
    <t>ЧРБ в помещении (Ратомка)                17.03.20-21.03.20</t>
  </si>
  <si>
    <t>КЮР</t>
  </si>
  <si>
    <t>ЛП</t>
  </si>
  <si>
    <t>КП</t>
  </si>
  <si>
    <t>БЕЛЕВИЧ Екатерина</t>
  </si>
  <si>
    <t>ЗАМОРА-04</t>
  </si>
  <si>
    <t>Budapest region - Pilisjászfalu HUN CH-EU-U25-D</t>
  </si>
  <si>
    <t>62.147</t>
  </si>
  <si>
    <t>61.308</t>
  </si>
  <si>
    <t>27/06/2020 Mariakalnok HUN CDIU25</t>
  </si>
  <si>
    <t>07/08/2020 Budapest region - Pilisjászfalu HUN CDIU25</t>
  </si>
  <si>
    <t xml:space="preserve"> КЮР БП U25</t>
  </si>
  <si>
    <t>65.949</t>
  </si>
  <si>
    <t>67.710</t>
  </si>
  <si>
    <t>64.177</t>
  </si>
  <si>
    <t>62.846</t>
  </si>
  <si>
    <t>ПЕРЛ ХАРБОР-12</t>
  </si>
  <si>
    <t>Доватор (Ратомка)                09.09.20-03.10.20</t>
  </si>
  <si>
    <t>РЕЙТИНГ ПО ВЫЕЗДКЕ ЮНИОРЫ ДО 25 ЛЕТ 2020</t>
  </si>
  <si>
    <t>сп. 
раз-д</t>
  </si>
  <si>
    <t>Принадлежность</t>
  </si>
  <si>
    <t>РЦОП КСиК</t>
  </si>
  <si>
    <t>МАСТЯНИЦА Алена</t>
  </si>
  <si>
    <t>АВАНС 2-08</t>
  </si>
  <si>
    <t>КСК "Новый Век"</t>
  </si>
  <si>
    <t xml:space="preserve"> </t>
  </si>
  <si>
    <t>КАРАСЁВА Анна</t>
  </si>
  <si>
    <t>САДОВА Алёна</t>
  </si>
  <si>
    <t>-</t>
  </si>
  <si>
    <t>БЕЛОУСОВА Людмила</t>
  </si>
  <si>
    <t>БАНАВУР-13</t>
  </si>
  <si>
    <t>БАРБАРИС-13</t>
  </si>
  <si>
    <t>МогилевЦОР</t>
  </si>
  <si>
    <t>НИКОНОРОВА Алла</t>
  </si>
  <si>
    <t>ВИВАТ-10</t>
  </si>
  <si>
    <t>ТЕРАХОВИЧ Виктория</t>
  </si>
  <si>
    <t>КЛАССИКА-12</t>
  </si>
  <si>
    <t>МинскЦОР</t>
  </si>
  <si>
    <t>АНИСИНА Анна</t>
  </si>
  <si>
    <t>АВЕСКО-17</t>
  </si>
  <si>
    <t>ГЕЦ Мария</t>
  </si>
  <si>
    <t>ПИСКУН Любовь</t>
  </si>
  <si>
    <t>ХАЙГЕР-17</t>
  </si>
  <si>
    <t>СДЮШОР проф.</t>
  </si>
  <si>
    <t>кмс</t>
  </si>
  <si>
    <t>ПУЧКО Полина</t>
  </si>
  <si>
    <t>ВОЛЬСКАЯ Ульяна</t>
  </si>
  <si>
    <t>2007</t>
  </si>
  <si>
    <t>2009</t>
  </si>
  <si>
    <t>МАРИНОВИЧ Анастасия</t>
  </si>
  <si>
    <t>НИКОЛАЕНЯ Ева</t>
  </si>
  <si>
    <t>ХОЗЕЕВА Ксения</t>
  </si>
  <si>
    <t>2008</t>
  </si>
  <si>
    <t>ЧЕРНЯК Мария</t>
  </si>
  <si>
    <t>ЯСИНСКАЯ Анна</t>
  </si>
  <si>
    <t>2005</t>
  </si>
  <si>
    <t>БОЙКО Полина</t>
  </si>
  <si>
    <t>СТЕФАН-15</t>
  </si>
  <si>
    <t>САРАЙКИНА София</t>
  </si>
  <si>
    <t>ГОЛДФАЙЕР-07</t>
  </si>
  <si>
    <t>МАТИЕВСКАЯ Арина</t>
  </si>
  <si>
    <t>2006</t>
  </si>
  <si>
    <t>ЮХНОВИЧ Анна</t>
  </si>
  <si>
    <t>ГОТХАРД-14</t>
  </si>
  <si>
    <t>ТРУХАН Александра</t>
  </si>
  <si>
    <t>ГЕХАРД-03</t>
  </si>
  <si>
    <t>КРАСОВСКАЯ София</t>
  </si>
  <si>
    <t>ПЕЗАРО-14</t>
  </si>
  <si>
    <t>ЛЕКУНОВИЧ Елизавета</t>
  </si>
  <si>
    <t>ДИЗАЙН-14</t>
  </si>
  <si>
    <t>СТЕЖКО Нина</t>
  </si>
  <si>
    <t>2003</t>
  </si>
  <si>
    <t>ПЕЧЕРСК-08</t>
  </si>
  <si>
    <t xml:space="preserve">СОЛОНОВИЧ Юлия </t>
  </si>
  <si>
    <t>ЭСКАБАР-10</t>
  </si>
  <si>
    <t>НАРЕЙКО Елизавета</t>
  </si>
  <si>
    <t>ГАМБЕРГ-14</t>
  </si>
  <si>
    <t xml:space="preserve">ПЕЧЕНЕВА Татьяна </t>
  </si>
  <si>
    <t>БРЭЙВ ХАРТ-17</t>
  </si>
  <si>
    <t>1999</t>
  </si>
  <si>
    <t>ГАЛАПАГОС-16</t>
  </si>
  <si>
    <t>ТОП ПРАЙЗ-17</t>
  </si>
  <si>
    <t>КИНГ-16</t>
  </si>
  <si>
    <t>ЛЕГРАНД-13</t>
  </si>
  <si>
    <t>СЕЗАР-11</t>
  </si>
  <si>
    <t>ЛАДЫЖЕНСКИЙ Данила</t>
  </si>
  <si>
    <t>АДОНИС-16</t>
  </si>
  <si>
    <t>КЛЫС Ульяна</t>
  </si>
  <si>
    <t>ТИМОХОВИЧ Валерия</t>
  </si>
  <si>
    <t>АЛЬФРЕД-15</t>
  </si>
  <si>
    <t>БПС</t>
  </si>
  <si>
    <t>ДОЛГАТ-12</t>
  </si>
  <si>
    <t>ГУБИЧ Анна</t>
  </si>
  <si>
    <t>АЛЬБАР-10</t>
  </si>
  <si>
    <t>ЗАГАЛЬСКАЯ Александра</t>
  </si>
  <si>
    <t>ТЕБРИЗ-17</t>
  </si>
  <si>
    <t>ПЕЧЕНЕВА Татьяна</t>
  </si>
  <si>
    <t>ГЕЛИОТРОП-18</t>
  </si>
  <si>
    <t>НЕВЕР ГИВ АП-18</t>
  </si>
  <si>
    <t>ГРЭЙВАНС-11</t>
  </si>
  <si>
    <t>ЛИБЕРАЛ-10</t>
  </si>
  <si>
    <t>ПЕХЕЙ-11</t>
  </si>
  <si>
    <t>САНИТОС-17</t>
  </si>
  <si>
    <t>ГУД СПИРИТ-17</t>
  </si>
  <si>
    <t>БАКАРДИЗ-17</t>
  </si>
  <si>
    <t>ГАЗАТ-14</t>
  </si>
  <si>
    <t>ПРОМОУТЕР-15</t>
  </si>
  <si>
    <t>ЛИБЕРВИЛЬ-07</t>
  </si>
  <si>
    <t>ГОРОСКОП-15</t>
  </si>
  <si>
    <t>ВАССАБИ-18</t>
  </si>
  <si>
    <t>СКАЙ РОУД-17</t>
  </si>
  <si>
    <t>ЛЕОНАРДО ДЖИ-16</t>
  </si>
  <si>
    <t>МС "МАКСИМА МАСТЕРС Звезды Евразии" (Россия) 
26.02-01.03.26</t>
  </si>
  <si>
    <t>ОСНОВНОЙ РЕЙТИНГ ПО ВЫЕЗДКЕ МАРТ 2026</t>
  </si>
  <si>
    <t>ЧРБ в пом. (Ратомка)
17-22.03.26</t>
  </si>
  <si>
    <t>ХАЛТИК БРЮЕРС-12</t>
  </si>
  <si>
    <t>КСК "ПАРАДА"</t>
  </si>
  <si>
    <t>не ст.</t>
  </si>
  <si>
    <t>ОРС (Ратомка)
17-23.03.26</t>
  </si>
  <si>
    <t>ПОДВОДЯЩИЙ РЕЙТИНГ ПО ВЫЕЗДКЕ МАРТ 2026</t>
  </si>
  <si>
    <t>РЕЙТИНГ ПО ВЫЕЗДКЕ ЮНИОРЫ U25 МАРТ 2026</t>
  </si>
  <si>
    <t>ЧРБ в пом. (Ратомка)
17.03-22.03.26</t>
  </si>
  <si>
    <t>РЕЙТИНГ ПО ВЫЕЗДКЕ ЮНИОРЫ МАРТ 2026</t>
  </si>
  <si>
    <t>ОРС (Ратомка)
17-22.03.26</t>
  </si>
  <si>
    <t>ДАМАГАР-16</t>
  </si>
  <si>
    <t>ПРОТОГОР-12</t>
  </si>
  <si>
    <t>ВЗБЛЕСК-15</t>
  </si>
  <si>
    <t>ШАХМЕТОВА Елизавета</t>
  </si>
  <si>
    <t>ВОЛШЕБНИК-12</t>
  </si>
  <si>
    <t>РЕЙТИНГ ПО ВЫЕЗДКЕ ЮНОШИ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</si>
</sst>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353535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0" fillId="0" borderId="12" xfId="0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0" fontId="27" fillId="0" borderId="18" xfId="0" applyFont="1" applyFill="1" applyBorder="1" applyAlignment="1">
      <alignment horizontal="left" vertical="top" wrapText="1"/>
    </xf>
    <xf numFmtId="0" fontId="27" fillId="0" borderId="14" xfId="0" applyFont="1" applyFill="1" applyBorder="1" applyAlignment="1">
      <alignment horizontal="center" vertical="top" wrapText="1"/>
    </xf>
    <xf numFmtId="1" fontId="28" fillId="0" borderId="12" xfId="0" applyNumberFormat="1" applyFont="1" applyFill="1" applyBorder="1" applyAlignment="1">
      <alignment horizontal="center" vertical="top" shrinkToFit="1"/>
    </xf>
    <xf numFmtId="0" fontId="0" fillId="0" borderId="14" xfId="0" applyBorder="1"/>
    <xf numFmtId="0" fontId="0" fillId="0" borderId="9" xfId="0" applyBorder="1"/>
    <xf numFmtId="0" fontId="0" fillId="0" borderId="10" xfId="0" applyBorder="1"/>
    <xf numFmtId="164" fontId="0" fillId="0" borderId="23" xfId="0" applyNumberFormat="1" applyBorder="1"/>
    <xf numFmtId="164" fontId="0" fillId="0" borderId="12" xfId="0" applyNumberFormat="1" applyBorder="1"/>
    <xf numFmtId="164" fontId="0" fillId="0" borderId="9" xfId="0" applyNumberFormat="1" applyBorder="1"/>
    <xf numFmtId="164" fontId="0" fillId="2" borderId="12" xfId="0" applyNumberFormat="1" applyFill="1" applyBorder="1"/>
    <xf numFmtId="0" fontId="27" fillId="0" borderId="12" xfId="0" applyFont="1" applyFill="1" applyBorder="1" applyAlignment="1">
      <alignment horizontal="center" vertical="top" wrapText="1"/>
    </xf>
    <xf numFmtId="164" fontId="0" fillId="0" borderId="42" xfId="0" applyNumberFormat="1" applyBorder="1"/>
    <xf numFmtId="164" fontId="0" fillId="0" borderId="17" xfId="0" applyNumberFormat="1" applyBorder="1"/>
    <xf numFmtId="0" fontId="0" fillId="3" borderId="25" xfId="0" applyFill="1" applyBorder="1"/>
    <xf numFmtId="0" fontId="0" fillId="3" borderId="18" xfId="0" applyFill="1" applyBorder="1"/>
    <xf numFmtId="0" fontId="0" fillId="3" borderId="7" xfId="0" applyFill="1" applyBorder="1"/>
    <xf numFmtId="1" fontId="27" fillId="0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1" fontId="28" fillId="0" borderId="12" xfId="0" applyNumberFormat="1" applyFont="1" applyFill="1" applyBorder="1" applyAlignment="1">
      <alignment horizontal="left" vertical="top" shrinkToFit="1"/>
    </xf>
    <xf numFmtId="1" fontId="28" fillId="0" borderId="23" xfId="0" applyNumberFormat="1" applyFont="1" applyFill="1" applyBorder="1" applyAlignment="1">
      <alignment horizontal="left" vertical="top" shrinkToFit="1"/>
    </xf>
    <xf numFmtId="0" fontId="27" fillId="0" borderId="23" xfId="0" applyFont="1" applyFill="1" applyBorder="1" applyAlignment="1">
      <alignment horizontal="center" vertical="top" wrapText="1"/>
    </xf>
    <xf numFmtId="0" fontId="27" fillId="0" borderId="24" xfId="0" applyFont="1" applyFill="1" applyBorder="1" applyAlignment="1">
      <alignment horizontal="left" vertical="top" wrapText="1"/>
    </xf>
    <xf numFmtId="0" fontId="27" fillId="0" borderId="15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horizontal="center"/>
    </xf>
    <xf numFmtId="164" fontId="0" fillId="2" borderId="17" xfId="0" applyNumberFormat="1" applyFill="1" applyBorder="1"/>
    <xf numFmtId="164" fontId="0" fillId="0" borderId="13" xfId="0" applyNumberFormat="1" applyBorder="1"/>
    <xf numFmtId="0" fontId="29" fillId="0" borderId="23" xfId="0" applyFont="1" applyBorder="1" applyAlignment="1">
      <alignment horizontal="right"/>
    </xf>
    <xf numFmtId="0" fontId="23" fillId="0" borderId="23" xfId="0" applyFont="1" applyBorder="1" applyAlignment="1">
      <alignment horizontal="right"/>
    </xf>
    <xf numFmtId="0" fontId="23" fillId="0" borderId="23" xfId="0" applyFont="1" applyBorder="1"/>
    <xf numFmtId="0" fontId="27" fillId="0" borderId="17" xfId="0" applyFont="1" applyFill="1" applyBorder="1" applyAlignment="1">
      <alignment horizontal="left" vertical="top" wrapText="1"/>
    </xf>
    <xf numFmtId="2" fontId="0" fillId="0" borderId="0" xfId="0" applyNumberFormat="1"/>
    <xf numFmtId="0" fontId="0" fillId="2" borderId="0" xfId="0" applyFill="1"/>
    <xf numFmtId="0" fontId="0" fillId="0" borderId="6" xfId="0" applyBorder="1" applyAlignment="1">
      <alignment horizontal="center" vertical="center"/>
    </xf>
    <xf numFmtId="0" fontId="27" fillId="0" borderId="42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33" xfId="0" applyBorder="1"/>
    <xf numFmtId="0" fontId="0" fillId="0" borderId="0" xfId="0" applyBorder="1"/>
    <xf numFmtId="0" fontId="26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Border="1"/>
    <xf numFmtId="0" fontId="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0" fillId="0" borderId="51" xfId="0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1" fontId="27" fillId="0" borderId="9" xfId="0" applyNumberFormat="1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left" vertical="center" wrapText="1"/>
    </xf>
    <xf numFmtId="1" fontId="28" fillId="0" borderId="31" xfId="0" applyNumberFormat="1" applyFont="1" applyFill="1" applyBorder="1" applyAlignment="1">
      <alignment horizontal="center" vertical="center" shrinkToFi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left" vertical="center" wrapText="1"/>
    </xf>
    <xf numFmtId="1" fontId="28" fillId="0" borderId="12" xfId="0" applyNumberFormat="1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1" fontId="28" fillId="0" borderId="9" xfId="0" applyNumberFormat="1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164" fontId="0" fillId="0" borderId="29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8" xfId="0" applyFill="1" applyBorder="1" applyAlignment="1">
      <alignment horizontal="center" vertical="center"/>
    </xf>
    <xf numFmtId="164" fontId="0" fillId="0" borderId="1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13" xfId="0" applyNumberForma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27" fillId="0" borderId="58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center" wrapText="1"/>
    </xf>
    <xf numFmtId="0" fontId="27" fillId="0" borderId="42" xfId="0" applyFont="1" applyFill="1" applyBorder="1" applyAlignment="1">
      <alignment horizontal="left" vertical="center" wrapText="1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27" fillId="0" borderId="5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1" fontId="28" fillId="0" borderId="15" xfId="0" applyNumberFormat="1" applyFont="1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shrinkToFi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vertical="center"/>
    </xf>
    <xf numFmtId="0" fontId="27" fillId="0" borderId="43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0" fillId="3" borderId="5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6" fillId="5" borderId="14" xfId="0" applyFont="1" applyFill="1" applyBorder="1" applyAlignment="1">
      <alignment vertical="center"/>
    </xf>
    <xf numFmtId="0" fontId="26" fillId="5" borderId="26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1" fontId="20" fillId="3" borderId="1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0" borderId="68" xfId="0" applyFont="1" applyFill="1" applyBorder="1" applyAlignment="1">
      <alignment horizontal="left" vertical="center" wrapText="1"/>
    </xf>
    <xf numFmtId="0" fontId="0" fillId="2" borderId="53" xfId="0" applyFill="1" applyBorder="1" applyAlignment="1">
      <alignment horizontal="center" vertical="center"/>
    </xf>
    <xf numFmtId="0" fontId="27" fillId="0" borderId="13" xfId="0" applyFont="1" applyFill="1" applyBorder="1" applyAlignment="1">
      <alignment vertical="center" wrapText="1"/>
    </xf>
    <xf numFmtId="164" fontId="19" fillId="0" borderId="35" xfId="0" applyNumberFormat="1" applyFont="1" applyFill="1" applyBorder="1" applyAlignment="1">
      <alignment vertical="center"/>
    </xf>
    <xf numFmtId="164" fontId="19" fillId="0" borderId="38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164" fontId="19" fillId="0" borderId="17" xfId="0" applyNumberFormat="1" applyFont="1" applyBorder="1" applyAlignment="1">
      <alignment vertical="center"/>
    </xf>
    <xf numFmtId="1" fontId="28" fillId="0" borderId="69" xfId="0" applyNumberFormat="1" applyFont="1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left" vertical="center" wrapText="1"/>
    </xf>
    <xf numFmtId="0" fontId="0" fillId="0" borderId="52" xfId="0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19" fillId="0" borderId="17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1" fontId="28" fillId="0" borderId="73" xfId="0" applyNumberFormat="1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67" xfId="0" applyFont="1" applyFill="1" applyBorder="1" applyAlignment="1">
      <alignment horizontal="center" vertical="center" wrapText="1"/>
    </xf>
    <xf numFmtId="164" fontId="18" fillId="0" borderId="29" xfId="0" applyNumberFormat="1" applyFont="1" applyFill="1" applyBorder="1" applyAlignment="1">
      <alignment vertical="center"/>
    </xf>
    <xf numFmtId="0" fontId="18" fillId="5" borderId="27" xfId="0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7" fillId="0" borderId="56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left" vertical="center" wrapText="1"/>
    </xf>
    <xf numFmtId="1" fontId="28" fillId="0" borderId="76" xfId="0" applyNumberFormat="1" applyFont="1" applyFill="1" applyBorder="1" applyAlignment="1">
      <alignment horizontal="center" vertical="center" shrinkToFi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7" fillId="5" borderId="14" xfId="0" applyFont="1" applyFill="1" applyBorder="1" applyAlignment="1">
      <alignment vertical="center"/>
    </xf>
    <xf numFmtId="0" fontId="16" fillId="5" borderId="14" xfId="0" applyFont="1" applyFill="1" applyBorder="1" applyAlignment="1">
      <alignment vertical="center"/>
    </xf>
    <xf numFmtId="0" fontId="15" fillId="5" borderId="14" xfId="0" applyFont="1" applyFill="1" applyBorder="1" applyAlignment="1">
      <alignment vertical="center"/>
    </xf>
    <xf numFmtId="0" fontId="24" fillId="0" borderId="18" xfId="0" applyFont="1" applyFill="1" applyBorder="1" applyAlignment="1">
      <alignment vertical="center"/>
    </xf>
    <xf numFmtId="0" fontId="14" fillId="5" borderId="14" xfId="0" applyFont="1" applyFill="1" applyBorder="1" applyAlignment="1">
      <alignment vertical="center"/>
    </xf>
    <xf numFmtId="0" fontId="27" fillId="0" borderId="38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" fontId="28" fillId="0" borderId="21" xfId="0" applyNumberFormat="1" applyFont="1" applyFill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7" fillId="0" borderId="43" xfId="0" applyFont="1" applyFill="1" applyBorder="1" applyAlignment="1">
      <alignment vertical="center"/>
    </xf>
    <xf numFmtId="0" fontId="25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" fontId="20" fillId="3" borderId="32" xfId="0" applyNumberFormat="1" applyFont="1" applyFill="1" applyBorder="1" applyAlignment="1">
      <alignment horizontal="center" vertical="center"/>
    </xf>
    <xf numFmtId="1" fontId="13" fillId="3" borderId="18" xfId="0" applyNumberFormat="1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7" fillId="0" borderId="30" xfId="0" applyFont="1" applyFill="1" applyBorder="1" applyAlignment="1">
      <alignment horizontal="left" vertical="center" wrapText="1"/>
    </xf>
    <xf numFmtId="0" fontId="27" fillId="0" borderId="7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0" fillId="0" borderId="3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7" fillId="0" borderId="42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1" fontId="0" fillId="3" borderId="18" xfId="0" applyNumberForma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26" fillId="0" borderId="4" xfId="0" applyFont="1" applyBorder="1" applyAlignment="1">
      <alignment horizontal="center" vertical="center" textRotation="90"/>
    </xf>
    <xf numFmtId="0" fontId="26" fillId="0" borderId="30" xfId="0" applyFont="1" applyBorder="1" applyAlignment="1">
      <alignment horizontal="center" vertical="center" textRotation="90"/>
    </xf>
    <xf numFmtId="0" fontId="26" fillId="0" borderId="11" xfId="0" applyFont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26" fillId="0" borderId="32" xfId="0" applyFont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 textRotation="90"/>
    </xf>
    <xf numFmtId="0" fontId="26" fillId="0" borderId="7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4" fontId="29" fillId="4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6" fillId="0" borderId="5" xfId="0" applyFont="1" applyBorder="1" applyAlignment="1">
      <alignment horizontal="center" vertical="center" textRotation="90"/>
    </xf>
    <xf numFmtId="0" fontId="26" fillId="0" borderId="19" xfId="0" applyFont="1" applyBorder="1" applyAlignment="1">
      <alignment horizontal="center" vertical="center" textRotation="90"/>
    </xf>
    <xf numFmtId="0" fontId="26" fillId="0" borderId="50" xfId="0" applyFont="1" applyBorder="1" applyAlignment="1">
      <alignment horizontal="center" vertical="center" textRotation="90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4" xfId="0" applyBorder="1" applyAlignment="1">
      <alignment horizontal="center"/>
    </xf>
    <xf numFmtId="14" fontId="29" fillId="4" borderId="2" xfId="0" applyNumberFormat="1" applyFont="1" applyFill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2" borderId="38" xfId="0" applyNumberFormat="1" applyFont="1" applyFill="1" applyBorder="1" applyAlignment="1">
      <alignment vertical="center"/>
    </xf>
    <xf numFmtId="1" fontId="1" fillId="5" borderId="14" xfId="0" applyNumberFormat="1" applyFont="1" applyFill="1" applyBorder="1" applyAlignment="1">
      <alignment vertical="center"/>
    </xf>
    <xf numFmtId="164" fontId="1" fillId="2" borderId="17" xfId="0" applyNumberFormat="1" applyFont="1" applyFill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1" fillId="0" borderId="29" xfId="0" applyNumberFormat="1" applyFont="1" applyBorder="1" applyAlignment="1">
      <alignment vertical="center"/>
    </xf>
    <xf numFmtId="1" fontId="1" fillId="5" borderId="27" xfId="0" applyNumberFormat="1" applyFont="1" applyFill="1" applyBorder="1" applyAlignment="1">
      <alignment vertical="center"/>
    </xf>
    <xf numFmtId="164" fontId="1" fillId="0" borderId="56" xfId="0" applyNumberFormat="1" applyFont="1" applyBorder="1" applyAlignment="1">
      <alignment vertical="center"/>
    </xf>
    <xf numFmtId="0" fontId="1" fillId="5" borderId="27" xfId="0" applyFont="1" applyFill="1" applyBorder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1" fontId="1" fillId="5" borderId="14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3" fillId="0" borderId="17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right" vertical="center"/>
    </xf>
    <xf numFmtId="164" fontId="1" fillId="5" borderId="14" xfId="0" applyNumberFormat="1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vertical="center"/>
    </xf>
    <xf numFmtId="164" fontId="1" fillId="0" borderId="71" xfId="0" applyNumberFormat="1" applyFont="1" applyFill="1" applyBorder="1" applyAlignment="1">
      <alignment vertical="center"/>
    </xf>
    <xf numFmtId="0" fontId="1" fillId="5" borderId="36" xfId="0" applyFont="1" applyFill="1" applyBorder="1" applyAlignment="1">
      <alignment vertical="center"/>
    </xf>
    <xf numFmtId="0" fontId="1" fillId="0" borderId="42" xfId="0" applyFont="1" applyBorder="1" applyAlignment="1">
      <alignment vertical="center"/>
    </xf>
    <xf numFmtId="164" fontId="1" fillId="0" borderId="74" xfId="0" applyNumberFormat="1" applyFont="1" applyFill="1" applyBorder="1" applyAlignment="1">
      <alignment vertical="center"/>
    </xf>
    <xf numFmtId="0" fontId="1" fillId="0" borderId="56" xfId="0" applyFont="1" applyFill="1" applyBorder="1" applyAlignment="1">
      <alignment vertical="center"/>
    </xf>
    <xf numFmtId="164" fontId="1" fillId="0" borderId="42" xfId="0" applyNumberFormat="1" applyFont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1" fillId="0" borderId="65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" fillId="0" borderId="8" xfId="0" applyNumberFormat="1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52" xfId="0" applyFont="1" applyBorder="1" applyAlignment="1">
      <alignment horizontal="center" vertical="center"/>
    </xf>
    <xf numFmtId="1" fontId="27" fillId="0" borderId="21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16"/>
  <sheetViews>
    <sheetView zoomScaleNormal="100" zoomScaleSheetLayoutView="100" workbookViewId="0">
      <pane ySplit="4" topLeftCell="A5" activePane="bottomLeft" state="frozen"/>
      <selection pane="bottomLeft" activeCell="F7" sqref="F7"/>
    </sheetView>
  </sheetViews>
  <sheetFormatPr defaultRowHeight="14.4" x14ac:dyDescent="0.3"/>
  <cols>
    <col min="1" max="1" width="4.6640625" customWidth="1"/>
    <col min="2" max="2" width="22.77734375" customWidth="1"/>
    <col min="3" max="3" width="6.77734375" customWidth="1"/>
    <col min="4" max="4" width="7.77734375" customWidth="1"/>
    <col min="5" max="5" width="24.21875" customWidth="1"/>
    <col min="6" max="6" width="21" style="88" customWidth="1"/>
    <col min="7" max="7" width="8.21875" customWidth="1"/>
    <col min="8" max="11" width="6.77734375" customWidth="1"/>
    <col min="12" max="12" width="6.77734375" style="39" customWidth="1"/>
    <col min="13" max="13" width="6.77734375" customWidth="1"/>
    <col min="14" max="14" width="6.77734375" style="39" customWidth="1"/>
    <col min="15" max="15" width="6.77734375" customWidth="1"/>
    <col min="16" max="16" width="6.77734375" style="39" customWidth="1"/>
    <col min="17" max="17" width="6.77734375" customWidth="1"/>
  </cols>
  <sheetData>
    <row r="1" spans="1:202" ht="15" thickBot="1" x14ac:dyDescent="0.35">
      <c r="A1" t="s">
        <v>139</v>
      </c>
    </row>
    <row r="2" spans="1:202" ht="55.95" customHeight="1" thickBot="1" x14ac:dyDescent="0.35">
      <c r="A2" s="215" t="s">
        <v>0</v>
      </c>
      <c r="B2" s="220" t="s">
        <v>1</v>
      </c>
      <c r="C2" s="221"/>
      <c r="D2" s="222"/>
      <c r="E2" s="43" t="s">
        <v>2</v>
      </c>
      <c r="F2" s="229" t="s">
        <v>46</v>
      </c>
      <c r="G2" s="218" t="s">
        <v>3</v>
      </c>
      <c r="H2" s="235" t="s">
        <v>138</v>
      </c>
      <c r="I2" s="236"/>
      <c r="J2" s="236"/>
      <c r="K2" s="237"/>
      <c r="L2" s="232" t="s">
        <v>140</v>
      </c>
      <c r="M2" s="233"/>
      <c r="N2" s="233"/>
      <c r="O2" s="233"/>
      <c r="P2" s="233"/>
      <c r="Q2" s="234"/>
      <c r="R2" s="51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</row>
    <row r="3" spans="1:202" ht="15" thickBot="1" x14ac:dyDescent="0.35">
      <c r="A3" s="216"/>
      <c r="B3" s="230" t="s">
        <v>4</v>
      </c>
      <c r="C3" s="227" t="s">
        <v>5</v>
      </c>
      <c r="D3" s="223" t="s">
        <v>45</v>
      </c>
      <c r="E3" s="225" t="s">
        <v>7</v>
      </c>
      <c r="F3" s="225"/>
      <c r="G3" s="219"/>
      <c r="H3" s="214" t="s">
        <v>8</v>
      </c>
      <c r="I3" s="214"/>
      <c r="J3" s="214" t="s">
        <v>9</v>
      </c>
      <c r="K3" s="214"/>
      <c r="L3" s="213" t="s">
        <v>8</v>
      </c>
      <c r="M3" s="213"/>
      <c r="N3" s="214" t="s">
        <v>116</v>
      </c>
      <c r="O3" s="214"/>
      <c r="P3" s="214" t="s">
        <v>9</v>
      </c>
      <c r="Q3" s="214"/>
      <c r="R3" s="52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</row>
    <row r="4" spans="1:202" ht="15" thickBot="1" x14ac:dyDescent="0.35">
      <c r="A4" s="217"/>
      <c r="B4" s="231"/>
      <c r="C4" s="228"/>
      <c r="D4" s="224"/>
      <c r="E4" s="226"/>
      <c r="F4" s="226"/>
      <c r="G4" s="219"/>
      <c r="H4" s="116" t="s">
        <v>11</v>
      </c>
      <c r="I4" s="77" t="s">
        <v>12</v>
      </c>
      <c r="J4" s="78" t="s">
        <v>11</v>
      </c>
      <c r="K4" s="77" t="s">
        <v>12</v>
      </c>
      <c r="L4" s="116" t="s">
        <v>11</v>
      </c>
      <c r="M4" s="77" t="s">
        <v>12</v>
      </c>
      <c r="N4" s="116" t="s">
        <v>11</v>
      </c>
      <c r="O4" s="77" t="s">
        <v>12</v>
      </c>
      <c r="P4" s="116" t="s">
        <v>11</v>
      </c>
      <c r="Q4" s="77" t="s">
        <v>12</v>
      </c>
      <c r="R4" s="52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</row>
    <row r="5" spans="1:202" s="49" customFormat="1" ht="18.75" customHeight="1" x14ac:dyDescent="0.3">
      <c r="A5" s="43">
        <f>RANK(G5,G$5:G$14,0)</f>
        <v>1</v>
      </c>
      <c r="B5" s="84" t="s">
        <v>55</v>
      </c>
      <c r="C5" s="62">
        <v>1980</v>
      </c>
      <c r="D5" s="63" t="s">
        <v>13</v>
      </c>
      <c r="E5" s="64" t="s">
        <v>56</v>
      </c>
      <c r="F5" s="93" t="s">
        <v>58</v>
      </c>
      <c r="G5" s="181">
        <f>M5+O5+Q5</f>
        <v>448</v>
      </c>
      <c r="H5" s="118"/>
      <c r="I5" s="312"/>
      <c r="J5" s="313"/>
      <c r="K5" s="312"/>
      <c r="L5" s="293">
        <v>65</v>
      </c>
      <c r="M5" s="295">
        <v>150</v>
      </c>
      <c r="N5" s="294">
        <v>65.400000000000006</v>
      </c>
      <c r="O5" s="295">
        <v>154</v>
      </c>
      <c r="P5" s="294">
        <v>69.400000000000006</v>
      </c>
      <c r="Q5" s="295">
        <v>144</v>
      </c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</row>
    <row r="6" spans="1:202" s="50" customFormat="1" ht="18.75" customHeight="1" x14ac:dyDescent="0.3">
      <c r="A6" s="180">
        <f>RANK(G6,G$5:G$14,0)</f>
        <v>2</v>
      </c>
      <c r="B6" s="86" t="s">
        <v>21</v>
      </c>
      <c r="C6" s="96" t="s">
        <v>105</v>
      </c>
      <c r="D6" s="97" t="s">
        <v>13</v>
      </c>
      <c r="E6" s="64" t="s">
        <v>108</v>
      </c>
      <c r="F6" s="93" t="s">
        <v>47</v>
      </c>
      <c r="G6" s="113">
        <f>M6+O6+Q6</f>
        <v>356</v>
      </c>
      <c r="H6" s="119"/>
      <c r="I6" s="110"/>
      <c r="J6" s="120"/>
      <c r="K6" s="110"/>
      <c r="L6" s="302">
        <v>61.3</v>
      </c>
      <c r="M6" s="300">
        <v>113</v>
      </c>
      <c r="N6" s="304">
        <v>62</v>
      </c>
      <c r="O6" s="300">
        <v>120</v>
      </c>
      <c r="P6" s="304">
        <v>67.3</v>
      </c>
      <c r="Q6" s="300">
        <v>123</v>
      </c>
    </row>
    <row r="7" spans="1:202" s="50" customFormat="1" ht="18.45" customHeight="1" x14ac:dyDescent="0.3">
      <c r="A7" s="190">
        <f>RANK(G7,G$5:G$14,0)</f>
        <v>3</v>
      </c>
      <c r="B7" s="115" t="s">
        <v>52</v>
      </c>
      <c r="C7" s="62">
        <v>1984</v>
      </c>
      <c r="D7" s="63" t="s">
        <v>10</v>
      </c>
      <c r="E7" s="64" t="s">
        <v>141</v>
      </c>
      <c r="F7" s="93" t="s">
        <v>142</v>
      </c>
      <c r="G7" s="182">
        <f>M7+Q7</f>
        <v>354</v>
      </c>
      <c r="H7" s="119"/>
      <c r="I7" s="183"/>
      <c r="J7" s="132"/>
      <c r="K7" s="183"/>
      <c r="L7" s="299">
        <v>67.599999999999994</v>
      </c>
      <c r="M7" s="300">
        <v>176</v>
      </c>
      <c r="N7" s="301"/>
      <c r="O7" s="300"/>
      <c r="P7" s="301">
        <v>72.8</v>
      </c>
      <c r="Q7" s="300">
        <v>178</v>
      </c>
    </row>
    <row r="8" spans="1:202" s="50" customFormat="1" ht="18.45" customHeight="1" x14ac:dyDescent="0.3">
      <c r="A8" s="150">
        <f>RANK(G8,G$5:G$14,0)</f>
        <v>4</v>
      </c>
      <c r="B8" s="115" t="s">
        <v>59</v>
      </c>
      <c r="C8" s="62">
        <v>1980</v>
      </c>
      <c r="D8" s="63" t="s">
        <v>13</v>
      </c>
      <c r="E8" s="64" t="s">
        <v>60</v>
      </c>
      <c r="F8" s="93" t="s">
        <v>58</v>
      </c>
      <c r="G8" s="113">
        <f>M8+O8+Q8</f>
        <v>338</v>
      </c>
      <c r="H8" s="119"/>
      <c r="I8" s="151"/>
      <c r="J8" s="120"/>
      <c r="K8" s="110"/>
      <c r="L8" s="302">
        <v>61</v>
      </c>
      <c r="M8" s="300">
        <v>110</v>
      </c>
      <c r="N8" s="304">
        <v>61.4</v>
      </c>
      <c r="O8" s="300">
        <v>114</v>
      </c>
      <c r="P8" s="304">
        <v>66.400000000000006</v>
      </c>
      <c r="Q8" s="300">
        <v>114</v>
      </c>
    </row>
    <row r="9" spans="1:202" s="50" customFormat="1" ht="18.45" customHeight="1" x14ac:dyDescent="0.3">
      <c r="A9" s="190">
        <f>RANK(G9,G$5:G$14,0)</f>
        <v>5</v>
      </c>
      <c r="B9" s="115" t="s">
        <v>55</v>
      </c>
      <c r="C9" s="62">
        <v>1980</v>
      </c>
      <c r="D9" s="63" t="s">
        <v>13</v>
      </c>
      <c r="E9" s="64" t="s">
        <v>57</v>
      </c>
      <c r="F9" s="93" t="s">
        <v>58</v>
      </c>
      <c r="G9" s="113">
        <f>M9+O9+Q9</f>
        <v>329</v>
      </c>
      <c r="H9" s="119"/>
      <c r="I9" s="153"/>
      <c r="J9" s="121"/>
      <c r="K9" s="110"/>
      <c r="L9" s="299">
        <v>61</v>
      </c>
      <c r="M9" s="300">
        <v>110</v>
      </c>
      <c r="N9" s="301">
        <v>60.1</v>
      </c>
      <c r="O9" s="300">
        <v>101</v>
      </c>
      <c r="P9" s="301">
        <v>66.8</v>
      </c>
      <c r="Q9" s="300">
        <v>118</v>
      </c>
    </row>
    <row r="10" spans="1:202" s="50" customFormat="1" ht="18.45" customHeight="1" x14ac:dyDescent="0.3">
      <c r="A10" s="131">
        <f>RANK(G10,G$5:G$14,0)</f>
        <v>6</v>
      </c>
      <c r="B10" s="115" t="s">
        <v>101</v>
      </c>
      <c r="C10" s="62">
        <v>2000</v>
      </c>
      <c r="D10" s="63" t="s">
        <v>13</v>
      </c>
      <c r="E10" s="64" t="s">
        <v>102</v>
      </c>
      <c r="F10" s="93" t="s">
        <v>69</v>
      </c>
      <c r="G10" s="113">
        <f>M10+Q10</f>
        <v>323</v>
      </c>
      <c r="H10" s="119"/>
      <c r="I10" s="110"/>
      <c r="J10" s="132"/>
      <c r="K10" s="110"/>
      <c r="L10" s="299">
        <v>66.7</v>
      </c>
      <c r="M10" s="300">
        <v>167</v>
      </c>
      <c r="N10" s="301"/>
      <c r="O10" s="300"/>
      <c r="P10" s="301">
        <v>70.599999999999994</v>
      </c>
      <c r="Q10" s="300">
        <v>156</v>
      </c>
    </row>
    <row r="11" spans="1:202" s="50" customFormat="1" ht="18.75" customHeight="1" x14ac:dyDescent="0.3">
      <c r="A11" s="208">
        <f>RANK(G11,G$5:G$14,0)</f>
        <v>7</v>
      </c>
      <c r="B11" s="61" t="s">
        <v>48</v>
      </c>
      <c r="C11" s="62">
        <v>1992</v>
      </c>
      <c r="D11" s="63" t="s">
        <v>10</v>
      </c>
      <c r="E11" s="64" t="s">
        <v>49</v>
      </c>
      <c r="F11" s="93" t="s">
        <v>50</v>
      </c>
      <c r="G11" s="113">
        <f>I11+K11</f>
        <v>307</v>
      </c>
      <c r="H11" s="119">
        <v>65.400000000000006</v>
      </c>
      <c r="I11" s="193">
        <v>154</v>
      </c>
      <c r="J11" s="314">
        <v>70.3</v>
      </c>
      <c r="K11" s="315">
        <v>153</v>
      </c>
      <c r="L11" s="302"/>
      <c r="M11" s="316"/>
      <c r="N11" s="304"/>
      <c r="O11" s="300"/>
      <c r="P11" s="304"/>
      <c r="Q11" s="300"/>
    </row>
    <row r="12" spans="1:202" s="50" customFormat="1" ht="18.75" customHeight="1" x14ac:dyDescent="0.3">
      <c r="A12" s="159">
        <f>RANK(G12,G$5:G$14,0)</f>
        <v>8</v>
      </c>
      <c r="B12" s="61" t="s">
        <v>61</v>
      </c>
      <c r="C12" s="62">
        <v>1999</v>
      </c>
      <c r="D12" s="63" t="s">
        <v>13</v>
      </c>
      <c r="E12" s="64" t="s">
        <v>62</v>
      </c>
      <c r="F12" s="93" t="s">
        <v>63</v>
      </c>
      <c r="G12" s="113">
        <f>M12+O12</f>
        <v>84</v>
      </c>
      <c r="H12" s="119"/>
      <c r="I12" s="110"/>
      <c r="J12" s="120"/>
      <c r="K12" s="110"/>
      <c r="L12" s="302">
        <v>55</v>
      </c>
      <c r="M12" s="300">
        <v>0</v>
      </c>
      <c r="N12" s="304">
        <v>58.4</v>
      </c>
      <c r="O12" s="300">
        <v>84</v>
      </c>
      <c r="P12" s="304"/>
      <c r="Q12" s="300"/>
    </row>
    <row r="13" spans="1:202" s="50" customFormat="1" ht="18.75" customHeight="1" x14ac:dyDescent="0.3">
      <c r="A13" s="159">
        <f>RANK(G13,G$5:G$14,0)</f>
        <v>9</v>
      </c>
      <c r="B13" s="61" t="s">
        <v>64</v>
      </c>
      <c r="C13" s="62">
        <v>1987</v>
      </c>
      <c r="D13" s="63" t="s">
        <v>13</v>
      </c>
      <c r="E13" s="64" t="s">
        <v>65</v>
      </c>
      <c r="F13" s="93" t="s">
        <v>142</v>
      </c>
      <c r="G13" s="113">
        <f>M13</f>
        <v>0</v>
      </c>
      <c r="H13" s="119"/>
      <c r="I13" s="110"/>
      <c r="J13" s="120"/>
      <c r="K13" s="110"/>
      <c r="L13" s="302">
        <v>57.3</v>
      </c>
      <c r="M13" s="300">
        <v>0</v>
      </c>
      <c r="N13" s="310" t="s">
        <v>143</v>
      </c>
      <c r="O13" s="311" t="s">
        <v>54</v>
      </c>
      <c r="P13" s="304"/>
      <c r="Q13" s="300"/>
    </row>
    <row r="14" spans="1:202" s="50" customFormat="1" ht="18.75" customHeight="1" thickBot="1" x14ac:dyDescent="0.35">
      <c r="A14" s="133"/>
      <c r="B14" s="142"/>
      <c r="C14" s="143"/>
      <c r="D14" s="144"/>
      <c r="E14" s="136"/>
      <c r="F14" s="145"/>
      <c r="G14" s="146"/>
      <c r="H14" s="138"/>
      <c r="I14" s="139"/>
      <c r="J14" s="147"/>
      <c r="K14" s="139"/>
      <c r="L14" s="306"/>
      <c r="M14" s="307"/>
      <c r="N14" s="308"/>
      <c r="O14" s="307"/>
      <c r="P14" s="308"/>
      <c r="Q14" s="307"/>
    </row>
    <row r="15" spans="1:202" x14ac:dyDescent="0.3"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</row>
    <row r="16" spans="1:202" x14ac:dyDescent="0.3">
      <c r="M16" s="87"/>
    </row>
  </sheetData>
  <sortState ref="A5:IP13">
    <sortCondition ref="A5:A13"/>
  </sortState>
  <mergeCells count="15">
    <mergeCell ref="P3:Q3"/>
    <mergeCell ref="H2:K2"/>
    <mergeCell ref="H3:I3"/>
    <mergeCell ref="J3:K3"/>
    <mergeCell ref="L3:M3"/>
    <mergeCell ref="N3:O3"/>
    <mergeCell ref="A2:A4"/>
    <mergeCell ref="G2:G4"/>
    <mergeCell ref="B2:D2"/>
    <mergeCell ref="D3:D4"/>
    <mergeCell ref="E3:E4"/>
    <mergeCell ref="C3:C4"/>
    <mergeCell ref="F2:F4"/>
    <mergeCell ref="B3:B4"/>
    <mergeCell ref="L2:Q2"/>
  </mergeCells>
  <printOptions horizontalCentered="1"/>
  <pageMargins left="0.31496062992125984" right="0.31496062992125984" top="0.35433070866141736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zoomScaleSheetLayoutView="40" workbookViewId="0">
      <pane ySplit="4" topLeftCell="A5" activePane="bottomLeft" state="frozen"/>
      <selection pane="bottomLeft" activeCell="F10" sqref="F10"/>
    </sheetView>
  </sheetViews>
  <sheetFormatPr defaultRowHeight="14.4" x14ac:dyDescent="0.3"/>
  <cols>
    <col min="1" max="1" width="4.6640625" style="48" customWidth="1"/>
    <col min="2" max="2" width="27" customWidth="1"/>
    <col min="3" max="3" width="7.5546875" customWidth="1"/>
    <col min="4" max="4" width="7.77734375" customWidth="1"/>
    <col min="5" max="5" width="25.88671875" customWidth="1"/>
    <col min="6" max="6" width="20.109375" style="88" customWidth="1"/>
    <col min="7" max="7" width="7.44140625" style="48" customWidth="1"/>
    <col min="8" max="12" width="6.77734375" customWidth="1"/>
  </cols>
  <sheetData>
    <row r="1" spans="1:12" ht="15" thickBot="1" x14ac:dyDescent="0.35">
      <c r="A1" s="58" t="s">
        <v>145</v>
      </c>
      <c r="B1" s="57"/>
    </row>
    <row r="2" spans="1:12" ht="45" customHeight="1" thickBot="1" x14ac:dyDescent="0.35">
      <c r="A2" s="242" t="s">
        <v>0</v>
      </c>
      <c r="B2" s="245" t="s">
        <v>1</v>
      </c>
      <c r="C2" s="221"/>
      <c r="D2" s="222"/>
      <c r="E2" s="43" t="s">
        <v>2</v>
      </c>
      <c r="F2" s="212" t="s">
        <v>46</v>
      </c>
      <c r="G2" s="256" t="s">
        <v>3</v>
      </c>
      <c r="H2" s="235" t="s">
        <v>144</v>
      </c>
      <c r="I2" s="238"/>
      <c r="J2" s="238"/>
      <c r="K2" s="239"/>
      <c r="L2" s="55"/>
    </row>
    <row r="3" spans="1:12" ht="15" thickBot="1" x14ac:dyDescent="0.35">
      <c r="A3" s="243"/>
      <c r="B3" s="246" t="s">
        <v>4</v>
      </c>
      <c r="C3" s="248" t="s">
        <v>5</v>
      </c>
      <c r="D3" s="250" t="s">
        <v>45</v>
      </c>
      <c r="E3" s="252" t="s">
        <v>7</v>
      </c>
      <c r="F3" s="254"/>
      <c r="G3" s="257"/>
      <c r="H3" s="240" t="s">
        <v>15</v>
      </c>
      <c r="I3" s="241"/>
      <c r="J3" s="240" t="s">
        <v>16</v>
      </c>
      <c r="K3" s="241"/>
      <c r="L3" s="56"/>
    </row>
    <row r="4" spans="1:12" ht="15" thickBot="1" x14ac:dyDescent="0.35">
      <c r="A4" s="244"/>
      <c r="B4" s="247"/>
      <c r="C4" s="249"/>
      <c r="D4" s="251"/>
      <c r="E4" s="253"/>
      <c r="F4" s="255"/>
      <c r="G4" s="258"/>
      <c r="H4" s="74" t="s">
        <v>11</v>
      </c>
      <c r="I4" s="157" t="s">
        <v>12</v>
      </c>
      <c r="J4" s="74" t="s">
        <v>11</v>
      </c>
      <c r="K4" s="75" t="s">
        <v>12</v>
      </c>
      <c r="L4" s="50"/>
    </row>
    <row r="5" spans="1:12" s="40" customFormat="1" ht="18.75" customHeight="1" x14ac:dyDescent="0.3">
      <c r="A5" s="124">
        <f>RANK(G5,G$5:G$13,0)</f>
        <v>1</v>
      </c>
      <c r="B5" s="101" t="s">
        <v>52</v>
      </c>
      <c r="C5" s="122">
        <v>1984</v>
      </c>
      <c r="D5" s="102" t="s">
        <v>10</v>
      </c>
      <c r="E5" s="103" t="s">
        <v>124</v>
      </c>
      <c r="F5" s="179" t="s">
        <v>142</v>
      </c>
      <c r="G5" s="95">
        <f>I5+K5</f>
        <v>429</v>
      </c>
      <c r="H5" s="317">
        <v>71.7</v>
      </c>
      <c r="I5" s="296">
        <v>217</v>
      </c>
      <c r="J5" s="297">
        <v>76.2</v>
      </c>
      <c r="K5" s="296">
        <v>212</v>
      </c>
      <c r="L5" s="54"/>
    </row>
    <row r="6" spans="1:12" s="40" customFormat="1" ht="18.75" customHeight="1" x14ac:dyDescent="0.3">
      <c r="A6" s="123">
        <f>RANK(G6,G$5:G$13,0)</f>
        <v>2</v>
      </c>
      <c r="B6" s="156" t="s">
        <v>18</v>
      </c>
      <c r="C6" s="94">
        <v>1996</v>
      </c>
      <c r="D6" s="66" t="s">
        <v>13</v>
      </c>
      <c r="E6" s="67" t="s">
        <v>123</v>
      </c>
      <c r="F6" s="166" t="s">
        <v>47</v>
      </c>
      <c r="G6" s="210">
        <f>I6+K6</f>
        <v>376</v>
      </c>
      <c r="H6" s="318">
        <v>69.599999999999994</v>
      </c>
      <c r="I6" s="319">
        <v>196</v>
      </c>
      <c r="J6" s="323">
        <v>73</v>
      </c>
      <c r="K6" s="319">
        <v>180</v>
      </c>
      <c r="L6" s="54"/>
    </row>
    <row r="7" spans="1:12" s="40" customFormat="1" ht="18.75" customHeight="1" x14ac:dyDescent="0.3">
      <c r="A7" s="123">
        <f>RANK(G7,G$5:G$13,0)</f>
        <v>3</v>
      </c>
      <c r="B7" s="85" t="s">
        <v>96</v>
      </c>
      <c r="C7" s="94" t="s">
        <v>97</v>
      </c>
      <c r="D7" s="66" t="s">
        <v>13</v>
      </c>
      <c r="E7" s="126" t="s">
        <v>107</v>
      </c>
      <c r="F7" s="93" t="s">
        <v>47</v>
      </c>
      <c r="G7" s="201">
        <f>I7+K7</f>
        <v>348</v>
      </c>
      <c r="H7" s="318">
        <v>68.3</v>
      </c>
      <c r="I7" s="319">
        <v>183</v>
      </c>
      <c r="J7" s="320">
        <v>71.5</v>
      </c>
      <c r="K7" s="319">
        <v>165</v>
      </c>
      <c r="L7" s="54"/>
    </row>
    <row r="8" spans="1:12" s="40" customFormat="1" ht="18.75" customHeight="1" x14ac:dyDescent="0.3">
      <c r="A8" s="123">
        <f>RANK(G8,G$5:G$13,0)</f>
        <v>4</v>
      </c>
      <c r="B8" s="85" t="s">
        <v>120</v>
      </c>
      <c r="C8" s="94">
        <v>2002</v>
      </c>
      <c r="D8" s="66" t="s">
        <v>13</v>
      </c>
      <c r="E8" s="67" t="s">
        <v>121</v>
      </c>
      <c r="F8" s="194" t="s">
        <v>47</v>
      </c>
      <c r="G8" s="210">
        <f>I8+K8</f>
        <v>256</v>
      </c>
      <c r="H8" s="318">
        <v>65.3</v>
      </c>
      <c r="I8" s="319">
        <v>153</v>
      </c>
      <c r="J8" s="320">
        <v>65.3</v>
      </c>
      <c r="K8" s="319">
        <v>103</v>
      </c>
      <c r="L8" s="54"/>
    </row>
    <row r="9" spans="1:12" s="40" customFormat="1" ht="18.75" customHeight="1" x14ac:dyDescent="0.3">
      <c r="A9" s="123">
        <f>RANK(G9,G$5:G$13,0)</f>
        <v>5</v>
      </c>
      <c r="B9" s="85" t="s">
        <v>67</v>
      </c>
      <c r="C9" s="94">
        <v>1989</v>
      </c>
      <c r="D9" s="66" t="s">
        <v>13</v>
      </c>
      <c r="E9" s="67" t="s">
        <v>68</v>
      </c>
      <c r="F9" s="200" t="s">
        <v>69</v>
      </c>
      <c r="G9" s="162">
        <f>I9+K9</f>
        <v>248</v>
      </c>
      <c r="H9" s="318">
        <v>64.5</v>
      </c>
      <c r="I9" s="319">
        <v>145</v>
      </c>
      <c r="J9" s="320">
        <v>65.3</v>
      </c>
      <c r="K9" s="319">
        <v>103</v>
      </c>
      <c r="L9" s="54"/>
    </row>
    <row r="10" spans="1:12" s="40" customFormat="1" ht="18.75" customHeight="1" x14ac:dyDescent="0.3">
      <c r="A10" s="123">
        <f>RANK(G10,G$5:G$13,0)</f>
        <v>6</v>
      </c>
      <c r="B10" s="85" t="s">
        <v>111</v>
      </c>
      <c r="C10" s="94">
        <v>2009</v>
      </c>
      <c r="D10" s="66" t="s">
        <v>70</v>
      </c>
      <c r="E10" s="64" t="s">
        <v>130</v>
      </c>
      <c r="F10" s="166" t="s">
        <v>58</v>
      </c>
      <c r="G10" s="175">
        <f>I10+K10</f>
        <v>114</v>
      </c>
      <c r="H10" s="318">
        <v>61.4</v>
      </c>
      <c r="I10" s="319">
        <v>114</v>
      </c>
      <c r="J10" s="320">
        <v>62.9</v>
      </c>
      <c r="K10" s="319">
        <v>0</v>
      </c>
      <c r="L10" s="54"/>
    </row>
    <row r="11" spans="1:12" s="40" customFormat="1" ht="18.75" customHeight="1" x14ac:dyDescent="0.3">
      <c r="A11" s="123">
        <f>RANK(G11,G$5:G$13,0)</f>
        <v>7</v>
      </c>
      <c r="B11" s="85" t="s">
        <v>66</v>
      </c>
      <c r="C11" s="94">
        <v>2006</v>
      </c>
      <c r="D11" s="66" t="s">
        <v>13</v>
      </c>
      <c r="E11" s="186" t="s">
        <v>104</v>
      </c>
      <c r="F11" s="125" t="s">
        <v>58</v>
      </c>
      <c r="G11" s="196">
        <f>I11</f>
        <v>110</v>
      </c>
      <c r="H11" s="318">
        <v>61</v>
      </c>
      <c r="I11" s="319">
        <v>110</v>
      </c>
      <c r="J11" s="320"/>
      <c r="K11" s="319"/>
      <c r="L11" s="54"/>
    </row>
    <row r="12" spans="1:12" s="40" customFormat="1" ht="18.75" customHeight="1" x14ac:dyDescent="0.3">
      <c r="A12" s="123">
        <f>RANK(G12,G$5:G$13,0)</f>
        <v>8</v>
      </c>
      <c r="B12" s="84" t="s">
        <v>122</v>
      </c>
      <c r="C12" s="62">
        <v>2003</v>
      </c>
      <c r="D12" s="63" t="s">
        <v>13</v>
      </c>
      <c r="E12" s="64" t="s">
        <v>136</v>
      </c>
      <c r="F12" s="93" t="s">
        <v>47</v>
      </c>
      <c r="G12" s="185">
        <f>I12</f>
        <v>109</v>
      </c>
      <c r="H12" s="318">
        <v>60.9</v>
      </c>
      <c r="I12" s="319">
        <v>109</v>
      </c>
      <c r="J12" s="320"/>
      <c r="K12" s="319"/>
      <c r="L12" s="54"/>
    </row>
    <row r="13" spans="1:12" s="40" customFormat="1" ht="18.75" customHeight="1" x14ac:dyDescent="0.3">
      <c r="A13" s="123">
        <f>RANK(G13,G$5:G$13,0)</f>
        <v>9</v>
      </c>
      <c r="B13" s="86" t="s">
        <v>55</v>
      </c>
      <c r="C13" s="128">
        <v>1980</v>
      </c>
      <c r="D13" s="97" t="s">
        <v>13</v>
      </c>
      <c r="E13" s="126" t="s">
        <v>135</v>
      </c>
      <c r="F13" s="187" t="s">
        <v>58</v>
      </c>
      <c r="G13" s="95">
        <f>I13</f>
        <v>92</v>
      </c>
      <c r="H13" s="318">
        <v>59.2</v>
      </c>
      <c r="I13" s="319">
        <v>92</v>
      </c>
      <c r="J13" s="320"/>
      <c r="K13" s="319"/>
      <c r="L13" s="54"/>
    </row>
    <row r="14" spans="1:12" s="40" customFormat="1" ht="18.75" customHeight="1" thickBot="1" x14ac:dyDescent="0.35">
      <c r="A14" s="140"/>
      <c r="B14" s="141"/>
      <c r="C14" s="134"/>
      <c r="D14" s="135"/>
      <c r="E14" s="136"/>
      <c r="F14" s="137"/>
      <c r="G14" s="109"/>
      <c r="H14" s="321"/>
      <c r="I14" s="309"/>
      <c r="J14" s="322"/>
      <c r="K14" s="309"/>
      <c r="L14" s="54"/>
    </row>
    <row r="24" spans="6:6" x14ac:dyDescent="0.3">
      <c r="F24" s="88" t="s">
        <v>51</v>
      </c>
    </row>
  </sheetData>
  <sortState ref="A5:BH13">
    <sortCondition ref="A5:A13"/>
  </sortState>
  <mergeCells count="11">
    <mergeCell ref="H2:K2"/>
    <mergeCell ref="H3:I3"/>
    <mergeCell ref="J3:K3"/>
    <mergeCell ref="A2:A4"/>
    <mergeCell ref="B2:D2"/>
    <mergeCell ref="B3:B4"/>
    <mergeCell ref="C3:C4"/>
    <mergeCell ref="D3:D4"/>
    <mergeCell ref="E3:E4"/>
    <mergeCell ref="F2:F4"/>
    <mergeCell ref="G2:G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90" zoomScaleNormal="90" workbookViewId="0">
      <selection activeCell="D25" sqref="D25"/>
    </sheetView>
  </sheetViews>
  <sheetFormatPr defaultRowHeight="14.4" x14ac:dyDescent="0.3"/>
  <cols>
    <col min="1" max="1" width="5.44140625" customWidth="1"/>
    <col min="2" max="2" width="25.77734375" customWidth="1"/>
    <col min="3" max="3" width="6.77734375" customWidth="1"/>
    <col min="4" max="4" width="8.77734375" customWidth="1"/>
    <col min="5" max="5" width="20.77734375" customWidth="1"/>
    <col min="6" max="6" width="6.21875" customWidth="1"/>
    <col min="7" max="8" width="5.77734375" customWidth="1"/>
    <col min="9" max="10" width="5.21875" customWidth="1"/>
    <col min="11" max="12" width="6.77734375" customWidth="1"/>
    <col min="13" max="13" width="5.77734375" customWidth="1"/>
    <col min="14" max="14" width="5.21875" customWidth="1"/>
    <col min="15" max="15" width="6.21875" customWidth="1"/>
    <col min="16" max="16" width="5.77734375" customWidth="1"/>
    <col min="17" max="17" width="7.21875" customWidth="1"/>
    <col min="18" max="18" width="5.77734375" customWidth="1"/>
    <col min="19" max="19" width="7.21875" customWidth="1"/>
    <col min="20" max="20" width="5" customWidth="1"/>
    <col min="21" max="21" width="6.44140625" customWidth="1"/>
    <col min="22" max="22" width="5.44140625" customWidth="1"/>
    <col min="23" max="23" width="6.5546875" customWidth="1"/>
    <col min="24" max="24" width="6.21875" customWidth="1"/>
  </cols>
  <sheetData>
    <row r="1" spans="1:24" ht="15" thickBot="1" x14ac:dyDescent="0.35">
      <c r="A1" t="s">
        <v>44</v>
      </c>
    </row>
    <row r="2" spans="1:24" ht="39.75" customHeight="1" x14ac:dyDescent="0.3">
      <c r="A2" s="265" t="s">
        <v>0</v>
      </c>
      <c r="B2" s="220" t="s">
        <v>1</v>
      </c>
      <c r="C2" s="221"/>
      <c r="D2" s="221"/>
      <c r="E2" s="26" t="s">
        <v>2</v>
      </c>
      <c r="F2" s="256" t="s">
        <v>3</v>
      </c>
      <c r="G2" s="262" t="s">
        <v>26</v>
      </c>
      <c r="H2" s="263"/>
      <c r="I2" s="263"/>
      <c r="J2" s="263"/>
      <c r="K2" s="277" t="s">
        <v>35</v>
      </c>
      <c r="L2" s="278"/>
      <c r="M2" s="278"/>
      <c r="N2" s="278"/>
      <c r="O2" s="259" t="s">
        <v>36</v>
      </c>
      <c r="P2" s="260"/>
      <c r="Q2" s="260"/>
      <c r="R2" s="260"/>
      <c r="S2" s="274" t="s">
        <v>32</v>
      </c>
      <c r="T2" s="274"/>
      <c r="U2" s="274"/>
      <c r="V2" s="275"/>
      <c r="W2" s="262" t="s">
        <v>43</v>
      </c>
      <c r="X2" s="263"/>
    </row>
    <row r="3" spans="1:24" ht="14.25" customHeight="1" x14ac:dyDescent="0.3">
      <c r="A3" s="266"/>
      <c r="B3" s="268" t="s">
        <v>4</v>
      </c>
      <c r="C3" s="248" t="s">
        <v>5</v>
      </c>
      <c r="D3" s="270" t="s">
        <v>6</v>
      </c>
      <c r="E3" s="272" t="s">
        <v>7</v>
      </c>
      <c r="F3" s="257"/>
      <c r="G3" s="264" t="s">
        <v>23</v>
      </c>
      <c r="H3" s="261"/>
      <c r="I3" s="261" t="s">
        <v>24</v>
      </c>
      <c r="J3" s="261"/>
      <c r="K3" s="261" t="s">
        <v>24</v>
      </c>
      <c r="L3" s="261"/>
      <c r="M3" s="261" t="s">
        <v>37</v>
      </c>
      <c r="N3" s="261"/>
      <c r="O3" s="261" t="s">
        <v>23</v>
      </c>
      <c r="P3" s="261"/>
      <c r="Q3" s="261" t="s">
        <v>24</v>
      </c>
      <c r="R3" s="261"/>
      <c r="S3" s="261" t="s">
        <v>23</v>
      </c>
      <c r="T3" s="261"/>
      <c r="U3" s="261" t="s">
        <v>24</v>
      </c>
      <c r="V3" s="276"/>
      <c r="W3" s="264" t="s">
        <v>23</v>
      </c>
      <c r="X3" s="261"/>
    </row>
    <row r="4" spans="1:24" ht="15" customHeight="1" thickBot="1" x14ac:dyDescent="0.35">
      <c r="A4" s="267"/>
      <c r="B4" s="269"/>
      <c r="C4" s="249"/>
      <c r="D4" s="271"/>
      <c r="E4" s="273"/>
      <c r="F4" s="258"/>
      <c r="G4" s="32" t="s">
        <v>11</v>
      </c>
      <c r="H4" s="22" t="s">
        <v>12</v>
      </c>
      <c r="I4" s="22" t="s">
        <v>11</v>
      </c>
      <c r="J4" s="22" t="s">
        <v>12</v>
      </c>
      <c r="K4" s="22" t="s">
        <v>11</v>
      </c>
      <c r="L4" s="22" t="s">
        <v>12</v>
      </c>
      <c r="M4" s="22" t="s">
        <v>11</v>
      </c>
      <c r="N4" s="22" t="s">
        <v>12</v>
      </c>
      <c r="O4" s="22" t="s">
        <v>11</v>
      </c>
      <c r="P4" s="22" t="s">
        <v>12</v>
      </c>
      <c r="Q4" s="22" t="s">
        <v>11</v>
      </c>
      <c r="R4" s="22" t="s">
        <v>12</v>
      </c>
      <c r="S4" s="22" t="s">
        <v>11</v>
      </c>
      <c r="T4" s="22" t="s">
        <v>12</v>
      </c>
      <c r="U4" s="22" t="s">
        <v>11</v>
      </c>
      <c r="V4" s="23" t="s">
        <v>12</v>
      </c>
      <c r="W4" s="32" t="s">
        <v>11</v>
      </c>
      <c r="X4" s="22" t="s">
        <v>12</v>
      </c>
    </row>
    <row r="5" spans="1:24" x14ac:dyDescent="0.3">
      <c r="A5" s="43">
        <f t="shared" ref="A5:A20" si="0">RANK(F5,F$5:F$41,0)</f>
        <v>1</v>
      </c>
      <c r="B5" s="42" t="s">
        <v>30</v>
      </c>
      <c r="C5" s="28">
        <v>1997</v>
      </c>
      <c r="D5" s="29" t="s">
        <v>13</v>
      </c>
      <c r="E5" s="30" t="s">
        <v>31</v>
      </c>
      <c r="F5" s="18">
        <f>L5+N5+P5+R5+T5+V5</f>
        <v>991</v>
      </c>
      <c r="G5" s="16"/>
      <c r="H5" s="2"/>
      <c r="I5" s="11"/>
      <c r="J5" s="2"/>
      <c r="K5" s="35" t="s">
        <v>38</v>
      </c>
      <c r="L5" s="36">
        <f>160+20</f>
        <v>180</v>
      </c>
      <c r="M5" s="35" t="s">
        <v>39</v>
      </c>
      <c r="N5" s="36">
        <f>147+20</f>
        <v>167</v>
      </c>
      <c r="O5" s="35" t="s">
        <v>40</v>
      </c>
      <c r="P5" s="36">
        <f>142+20</f>
        <v>162</v>
      </c>
      <c r="Q5" s="35" t="s">
        <v>41</v>
      </c>
      <c r="R5" s="2">
        <f>128+20</f>
        <v>148</v>
      </c>
      <c r="S5" s="35" t="s">
        <v>33</v>
      </c>
      <c r="T5" s="37">
        <f>121+50</f>
        <v>171</v>
      </c>
      <c r="U5" s="35" t="s">
        <v>34</v>
      </c>
      <c r="V5" s="25">
        <f>113+50</f>
        <v>163</v>
      </c>
      <c r="W5" s="16"/>
      <c r="X5" s="2"/>
    </row>
    <row r="6" spans="1:24" x14ac:dyDescent="0.3">
      <c r="A6" s="44">
        <f t="shared" si="0"/>
        <v>2</v>
      </c>
      <c r="B6" s="38" t="s">
        <v>19</v>
      </c>
      <c r="C6" s="27">
        <v>1996</v>
      </c>
      <c r="D6" s="15" t="s">
        <v>13</v>
      </c>
      <c r="E6" s="31" t="s">
        <v>20</v>
      </c>
      <c r="F6" s="19">
        <f>H6+J6</f>
        <v>359</v>
      </c>
      <c r="G6" s="33">
        <v>68.48</v>
      </c>
      <c r="H6" s="24">
        <v>185</v>
      </c>
      <c r="I6" s="14">
        <v>67.385000000000005</v>
      </c>
      <c r="J6" s="24">
        <v>174</v>
      </c>
      <c r="K6" s="24"/>
      <c r="L6" s="24"/>
      <c r="M6" s="24"/>
      <c r="N6" s="24"/>
      <c r="O6" s="24"/>
      <c r="P6" s="24"/>
      <c r="Q6" s="24"/>
      <c r="R6" s="24"/>
      <c r="S6" s="1"/>
      <c r="T6" s="1"/>
      <c r="U6" s="1"/>
      <c r="V6" s="8"/>
      <c r="W6" s="33"/>
      <c r="X6" s="24"/>
    </row>
    <row r="7" spans="1:24" ht="18" customHeight="1" x14ac:dyDescent="0.3">
      <c r="A7" s="44">
        <f t="shared" si="0"/>
        <v>3</v>
      </c>
      <c r="B7" s="38" t="s">
        <v>14</v>
      </c>
      <c r="C7" s="27">
        <v>1996</v>
      </c>
      <c r="D7" s="15" t="s">
        <v>13</v>
      </c>
      <c r="E7" s="31" t="s">
        <v>17</v>
      </c>
      <c r="F7" s="19">
        <f>H7+J7</f>
        <v>351</v>
      </c>
      <c r="G7" s="33">
        <v>68.087999999999994</v>
      </c>
      <c r="H7" s="24">
        <v>181</v>
      </c>
      <c r="I7" s="14">
        <v>66.974000000000004</v>
      </c>
      <c r="J7" s="24">
        <v>170</v>
      </c>
      <c r="K7" s="24"/>
      <c r="L7" s="24"/>
      <c r="M7" s="24"/>
      <c r="N7" s="24"/>
      <c r="O7" s="24"/>
      <c r="P7" s="24"/>
      <c r="Q7" s="24"/>
      <c r="R7" s="24"/>
      <c r="S7" s="1"/>
      <c r="T7" s="1"/>
      <c r="U7" s="1"/>
      <c r="V7" s="8"/>
      <c r="W7" s="33"/>
      <c r="X7" s="24"/>
    </row>
    <row r="8" spans="1:24" ht="18" customHeight="1" x14ac:dyDescent="0.3">
      <c r="A8" s="44">
        <f t="shared" si="0"/>
        <v>4</v>
      </c>
      <c r="B8" s="38" t="s">
        <v>21</v>
      </c>
      <c r="C8" s="27">
        <v>1999</v>
      </c>
      <c r="D8" s="15" t="s">
        <v>13</v>
      </c>
      <c r="E8" s="31" t="s">
        <v>22</v>
      </c>
      <c r="F8" s="19">
        <f>H8+J8</f>
        <v>311</v>
      </c>
      <c r="G8" s="33">
        <v>65.147000000000006</v>
      </c>
      <c r="H8" s="24">
        <v>151</v>
      </c>
      <c r="I8" s="14">
        <v>65.974000000000004</v>
      </c>
      <c r="J8" s="24">
        <v>160</v>
      </c>
      <c r="K8" s="24"/>
      <c r="L8" s="24"/>
      <c r="M8" s="24"/>
      <c r="N8" s="24"/>
      <c r="O8" s="24"/>
      <c r="P8" s="24"/>
      <c r="Q8" s="24"/>
      <c r="R8" s="24"/>
      <c r="S8" s="1"/>
      <c r="T8" s="1"/>
      <c r="U8" s="1"/>
      <c r="V8" s="8"/>
      <c r="W8" s="33"/>
      <c r="X8" s="24"/>
    </row>
    <row r="9" spans="1:24" ht="18" hidden="1" customHeight="1" x14ac:dyDescent="0.3">
      <c r="A9" s="44" t="e">
        <f t="shared" si="0"/>
        <v>#N/A</v>
      </c>
      <c r="B9" s="4"/>
      <c r="C9" s="1"/>
      <c r="D9" s="1"/>
      <c r="E9" s="3"/>
      <c r="F9" s="19"/>
      <c r="G9" s="17"/>
      <c r="H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8"/>
      <c r="W9" s="17"/>
      <c r="X9" s="1"/>
    </row>
    <row r="10" spans="1:24" ht="30" hidden="1" customHeight="1" x14ac:dyDescent="0.3">
      <c r="A10" s="44" t="e">
        <f t="shared" si="0"/>
        <v>#N/A</v>
      </c>
      <c r="B10" s="4"/>
      <c r="C10" s="1"/>
      <c r="D10" s="1"/>
      <c r="E10" s="3"/>
      <c r="F10" s="19"/>
      <c r="G10" s="17"/>
      <c r="H10" s="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8"/>
      <c r="W10" s="17"/>
      <c r="X10" s="1"/>
    </row>
    <row r="11" spans="1:24" ht="12.75" hidden="1" customHeight="1" x14ac:dyDescent="0.3">
      <c r="A11" s="44" t="e">
        <f t="shared" si="0"/>
        <v>#N/A</v>
      </c>
      <c r="B11" s="4"/>
      <c r="C11" s="1"/>
      <c r="D11" s="1"/>
      <c r="E11" s="3"/>
      <c r="F11" s="19"/>
      <c r="G11" s="17"/>
      <c r="H11" s="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8"/>
      <c r="W11" s="17"/>
      <c r="X11" s="1"/>
    </row>
    <row r="12" spans="1:24" ht="25.5" hidden="1" customHeight="1" x14ac:dyDescent="0.3">
      <c r="A12" s="44" t="e">
        <f t="shared" si="0"/>
        <v>#N/A</v>
      </c>
      <c r="B12" s="4"/>
      <c r="C12" s="1"/>
      <c r="D12" s="1"/>
      <c r="E12" s="3"/>
      <c r="F12" s="19"/>
      <c r="G12" s="17"/>
      <c r="H12" s="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8"/>
      <c r="W12" s="17"/>
      <c r="X12" s="1"/>
    </row>
    <row r="13" spans="1:24" ht="9" hidden="1" customHeight="1" x14ac:dyDescent="0.3">
      <c r="A13" s="44" t="e">
        <f t="shared" si="0"/>
        <v>#N/A</v>
      </c>
      <c r="B13" s="4"/>
      <c r="C13" s="1"/>
      <c r="D13" s="1"/>
      <c r="E13" s="3"/>
      <c r="F13" s="19"/>
      <c r="G13" s="17"/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8"/>
      <c r="W13" s="17"/>
      <c r="X13" s="1"/>
    </row>
    <row r="14" spans="1:24" ht="9" hidden="1" customHeight="1" x14ac:dyDescent="0.3">
      <c r="A14" s="44" t="e">
        <f t="shared" si="0"/>
        <v>#N/A</v>
      </c>
      <c r="B14" s="4"/>
      <c r="C14" s="1"/>
      <c r="D14" s="1"/>
      <c r="E14" s="3"/>
      <c r="F14" s="19"/>
      <c r="G14" s="17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8"/>
      <c r="W14" s="17"/>
      <c r="X14" s="1"/>
    </row>
    <row r="15" spans="1:24" ht="14.25" hidden="1" customHeight="1" x14ac:dyDescent="0.3">
      <c r="A15" s="44" t="e">
        <f t="shared" si="0"/>
        <v>#N/A</v>
      </c>
      <c r="B15" s="4"/>
      <c r="C15" s="1"/>
      <c r="D15" s="1"/>
      <c r="E15" s="3"/>
      <c r="F15" s="19"/>
      <c r="G15" s="17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8"/>
      <c r="W15" s="17"/>
      <c r="X15" s="1"/>
    </row>
    <row r="16" spans="1:24" ht="20.25" hidden="1" customHeight="1" x14ac:dyDescent="0.3">
      <c r="A16" s="44" t="e">
        <f t="shared" si="0"/>
        <v>#N/A</v>
      </c>
      <c r="B16" s="4"/>
      <c r="C16" s="1"/>
      <c r="D16" s="1"/>
      <c r="E16" s="3"/>
      <c r="F16" s="19"/>
      <c r="G16" s="17"/>
      <c r="H16" s="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8"/>
      <c r="W16" s="17"/>
      <c r="X16" s="1"/>
    </row>
    <row r="17" spans="1:24" ht="23.25" hidden="1" customHeight="1" x14ac:dyDescent="0.3">
      <c r="A17" s="44" t="e">
        <f t="shared" si="0"/>
        <v>#N/A</v>
      </c>
      <c r="B17" s="4"/>
      <c r="C17" s="1"/>
      <c r="D17" s="1"/>
      <c r="E17" s="3"/>
      <c r="F17" s="19"/>
      <c r="G17" s="17"/>
      <c r="H17" s="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/>
      <c r="W17" s="17"/>
      <c r="X17" s="1"/>
    </row>
    <row r="18" spans="1:24" hidden="1" x14ac:dyDescent="0.3">
      <c r="A18" s="44" t="e">
        <f t="shared" si="0"/>
        <v>#N/A</v>
      </c>
      <c r="B18" s="4"/>
      <c r="C18" s="1"/>
      <c r="D18" s="1"/>
      <c r="E18" s="3"/>
      <c r="F18" s="19"/>
      <c r="G18" s="17"/>
      <c r="H18" s="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/>
      <c r="W18" s="17"/>
      <c r="X18" s="1"/>
    </row>
    <row r="19" spans="1:24" hidden="1" x14ac:dyDescent="0.3">
      <c r="A19" s="44" t="e">
        <f t="shared" si="0"/>
        <v>#N/A</v>
      </c>
      <c r="B19" s="4"/>
      <c r="C19" s="1"/>
      <c r="D19" s="1"/>
      <c r="E19" s="3"/>
      <c r="F19" s="19"/>
      <c r="G19" s="17"/>
      <c r="H19" s="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/>
      <c r="W19" s="17"/>
      <c r="X19" s="1"/>
    </row>
    <row r="20" spans="1:24" ht="17.25" customHeight="1" thickBot="1" x14ac:dyDescent="0.35">
      <c r="A20" s="45">
        <f t="shared" si="0"/>
        <v>5</v>
      </c>
      <c r="B20" s="38" t="s">
        <v>18</v>
      </c>
      <c r="C20" s="7">
        <v>1996</v>
      </c>
      <c r="D20" s="6" t="s">
        <v>13</v>
      </c>
      <c r="E20" s="5" t="s">
        <v>42</v>
      </c>
      <c r="F20" s="20">
        <v>161</v>
      </c>
      <c r="G20" s="34"/>
      <c r="H20" s="9"/>
      <c r="I20" s="1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34">
        <v>66.126999999999995</v>
      </c>
      <c r="X20" s="9">
        <v>161</v>
      </c>
    </row>
  </sheetData>
  <sortState ref="A5:X20">
    <sortCondition ref="A5:A20"/>
  </sortState>
  <mergeCells count="21">
    <mergeCell ref="W2:X2"/>
    <mergeCell ref="W3:X3"/>
    <mergeCell ref="F2:F4"/>
    <mergeCell ref="G2:J2"/>
    <mergeCell ref="A2:A4"/>
    <mergeCell ref="B2:D2"/>
    <mergeCell ref="B3:B4"/>
    <mergeCell ref="C3:C4"/>
    <mergeCell ref="D3:D4"/>
    <mergeCell ref="E3:E4"/>
    <mergeCell ref="G3:H3"/>
    <mergeCell ref="I3:J3"/>
    <mergeCell ref="S2:V2"/>
    <mergeCell ref="S3:T3"/>
    <mergeCell ref="U3:V3"/>
    <mergeCell ref="K2:N2"/>
    <mergeCell ref="O2:R2"/>
    <mergeCell ref="K3:L3"/>
    <mergeCell ref="Q3:R3"/>
    <mergeCell ref="O3:P3"/>
    <mergeCell ref="M3:N3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115" zoomScaleNormal="115" zoomScaleSheetLayoutView="115" workbookViewId="0">
      <pane ySplit="4" topLeftCell="A5" activePane="bottomLeft" state="frozen"/>
      <selection activeCell="G10" sqref="G10"/>
      <selection pane="bottomLeft" activeCell="F20" sqref="F20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18.5546875" customWidth="1"/>
    <col min="6" max="6" width="18.5546875" style="88" customWidth="1"/>
    <col min="7" max="7" width="9.21875" style="48" customWidth="1"/>
    <col min="8" max="8" width="6.77734375" style="47" customWidth="1"/>
    <col min="9" max="9" width="6.77734375" style="46" customWidth="1"/>
    <col min="10" max="10" width="6.77734375" style="47" customWidth="1"/>
    <col min="11" max="11" width="6.77734375" style="46" customWidth="1"/>
  </cols>
  <sheetData>
    <row r="1" spans="1:11" ht="15" thickBot="1" x14ac:dyDescent="0.35">
      <c r="A1" t="s">
        <v>146</v>
      </c>
    </row>
    <row r="2" spans="1:11" ht="66" customHeight="1" thickBot="1" x14ac:dyDescent="0.35">
      <c r="A2" s="242" t="s">
        <v>0</v>
      </c>
      <c r="B2" s="220" t="s">
        <v>1</v>
      </c>
      <c r="C2" s="221"/>
      <c r="D2" s="222"/>
      <c r="E2" s="41" t="s">
        <v>2</v>
      </c>
      <c r="F2" s="229" t="s">
        <v>46</v>
      </c>
      <c r="G2" s="256" t="s">
        <v>3</v>
      </c>
      <c r="H2" s="279" t="s">
        <v>147</v>
      </c>
      <c r="I2" s="279"/>
      <c r="J2" s="279"/>
      <c r="K2" s="279"/>
    </row>
    <row r="3" spans="1:11" ht="15" thickBot="1" x14ac:dyDescent="0.35">
      <c r="A3" s="243"/>
      <c r="B3" s="268" t="s">
        <v>4</v>
      </c>
      <c r="C3" s="248" t="s">
        <v>5</v>
      </c>
      <c r="D3" s="250" t="s">
        <v>45</v>
      </c>
      <c r="E3" s="284" t="s">
        <v>7</v>
      </c>
      <c r="F3" s="225"/>
      <c r="G3" s="257"/>
      <c r="H3" s="280" t="s">
        <v>24</v>
      </c>
      <c r="I3" s="281"/>
      <c r="J3" s="282" t="s">
        <v>9</v>
      </c>
      <c r="K3" s="281"/>
    </row>
    <row r="4" spans="1:11" ht="15" thickBot="1" x14ac:dyDescent="0.35">
      <c r="A4" s="244"/>
      <c r="B4" s="269"/>
      <c r="C4" s="249"/>
      <c r="D4" s="283"/>
      <c r="E4" s="285"/>
      <c r="F4" s="226"/>
      <c r="G4" s="258"/>
      <c r="H4" s="72" t="s">
        <v>11</v>
      </c>
      <c r="I4" s="73" t="s">
        <v>12</v>
      </c>
      <c r="J4" s="72" t="s">
        <v>11</v>
      </c>
      <c r="K4" s="73" t="s">
        <v>12</v>
      </c>
    </row>
    <row r="5" spans="1:11" ht="15" customHeight="1" x14ac:dyDescent="0.3">
      <c r="A5" s="207">
        <f>RANK(G5,G$5:G$9,0)</f>
        <v>1</v>
      </c>
      <c r="B5" s="85" t="s">
        <v>103</v>
      </c>
      <c r="C5" s="65" t="s">
        <v>97</v>
      </c>
      <c r="D5" s="66" t="s">
        <v>13</v>
      </c>
      <c r="E5" s="326" t="s">
        <v>110</v>
      </c>
      <c r="F5" s="165" t="s">
        <v>47</v>
      </c>
      <c r="G5" s="206">
        <f>I5+K5</f>
        <v>266</v>
      </c>
      <c r="H5" s="305">
        <v>63.7</v>
      </c>
      <c r="I5" s="303">
        <v>137</v>
      </c>
      <c r="J5" s="305">
        <v>67.900000000000006</v>
      </c>
      <c r="K5" s="303">
        <v>129</v>
      </c>
    </row>
    <row r="6" spans="1:11" ht="15" customHeight="1" x14ac:dyDescent="0.3">
      <c r="A6" s="208">
        <f>RANK(G6,G$5:G$9,0)</f>
        <v>2</v>
      </c>
      <c r="B6" s="101" t="s">
        <v>88</v>
      </c>
      <c r="C6" s="163">
        <v>2004</v>
      </c>
      <c r="D6" s="102" t="s">
        <v>13</v>
      </c>
      <c r="E6" s="103" t="s">
        <v>89</v>
      </c>
      <c r="F6" s="93" t="s">
        <v>47</v>
      </c>
      <c r="G6" s="210">
        <f>I6+K6</f>
        <v>265</v>
      </c>
      <c r="H6" s="305">
        <v>65</v>
      </c>
      <c r="I6" s="303">
        <v>150</v>
      </c>
      <c r="J6" s="305">
        <v>66.5</v>
      </c>
      <c r="K6" s="303">
        <v>115</v>
      </c>
    </row>
    <row r="7" spans="1:11" ht="15" customHeight="1" x14ac:dyDescent="0.3">
      <c r="A7" s="173">
        <f>RANK(G7,G$5:G$9,0)</f>
        <v>3</v>
      </c>
      <c r="B7" s="176" t="s">
        <v>96</v>
      </c>
      <c r="C7" s="177" t="s">
        <v>97</v>
      </c>
      <c r="D7" s="178" t="s">
        <v>13</v>
      </c>
      <c r="E7" s="327" t="s">
        <v>129</v>
      </c>
      <c r="F7" s="165" t="s">
        <v>47</v>
      </c>
      <c r="G7" s="174">
        <f>I7+K7</f>
        <v>223</v>
      </c>
      <c r="H7" s="305">
        <v>62</v>
      </c>
      <c r="I7" s="303">
        <v>120</v>
      </c>
      <c r="J7" s="305">
        <v>65.3</v>
      </c>
      <c r="K7" s="303">
        <v>103</v>
      </c>
    </row>
    <row r="8" spans="1:11" ht="15" customHeight="1" x14ac:dyDescent="0.3">
      <c r="A8" s="190">
        <f>RANK(G8,G$5:G$9,0)</f>
        <v>4</v>
      </c>
      <c r="B8" s="176" t="s">
        <v>113</v>
      </c>
      <c r="C8" s="177">
        <v>2007</v>
      </c>
      <c r="D8" s="178" t="s">
        <v>13</v>
      </c>
      <c r="E8" s="325" t="s">
        <v>91</v>
      </c>
      <c r="F8" s="165" t="s">
        <v>47</v>
      </c>
      <c r="G8" s="191">
        <f>I8</f>
        <v>136</v>
      </c>
      <c r="H8" s="305">
        <v>63.6</v>
      </c>
      <c r="I8" s="303">
        <v>136</v>
      </c>
      <c r="J8" s="305"/>
      <c r="K8" s="303"/>
    </row>
    <row r="9" spans="1:11" ht="15" customHeight="1" x14ac:dyDescent="0.3">
      <c r="A9" s="161">
        <f>RANK(G9,G$5:G$9,0)</f>
        <v>5</v>
      </c>
      <c r="B9" s="98" t="s">
        <v>99</v>
      </c>
      <c r="C9" s="99" t="s">
        <v>97</v>
      </c>
      <c r="D9" s="112" t="s">
        <v>13</v>
      </c>
      <c r="E9" s="154" t="s">
        <v>100</v>
      </c>
      <c r="F9" s="167" t="s">
        <v>47</v>
      </c>
      <c r="G9" s="162">
        <f>I9</f>
        <v>92</v>
      </c>
      <c r="H9" s="305">
        <v>59.2</v>
      </c>
      <c r="I9" s="303">
        <v>92</v>
      </c>
      <c r="J9" s="305"/>
      <c r="K9" s="303"/>
    </row>
    <row r="10" spans="1:11" ht="15" customHeight="1" thickBot="1" x14ac:dyDescent="0.35">
      <c r="A10" s="149"/>
      <c r="B10" s="68"/>
      <c r="C10" s="69"/>
      <c r="D10" s="70"/>
      <c r="E10" s="71"/>
      <c r="F10" s="108"/>
      <c r="G10" s="109"/>
      <c r="H10" s="82"/>
      <c r="I10" s="83"/>
      <c r="J10" s="82"/>
      <c r="K10" s="83"/>
    </row>
    <row r="11" spans="1:11" s="46" customFormat="1" x14ac:dyDescent="0.3">
      <c r="F11" s="90"/>
      <c r="G11" s="53"/>
      <c r="H11" s="47"/>
      <c r="J11" s="47"/>
    </row>
    <row r="12" spans="1:11" s="46" customFormat="1" x14ac:dyDescent="0.3">
      <c r="F12" s="90"/>
      <c r="G12" s="53"/>
      <c r="H12" s="47"/>
      <c r="J12" s="47"/>
    </row>
    <row r="13" spans="1:11" s="46" customFormat="1" x14ac:dyDescent="0.3">
      <c r="C13" s="53"/>
      <c r="D13" s="53"/>
      <c r="F13" s="90"/>
      <c r="G13" s="53"/>
      <c r="H13" s="47"/>
      <c r="J13" s="47"/>
    </row>
    <row r="14" spans="1:11" s="46" customFormat="1" x14ac:dyDescent="0.3">
      <c r="C14" s="53"/>
      <c r="D14" s="53"/>
      <c r="F14" s="90"/>
      <c r="G14" s="53"/>
      <c r="H14" s="47"/>
      <c r="J14" s="47"/>
    </row>
    <row r="15" spans="1:11" s="46" customFormat="1" x14ac:dyDescent="0.3">
      <c r="C15" s="53"/>
      <c r="D15" s="53"/>
      <c r="F15" s="90"/>
      <c r="G15" s="53"/>
      <c r="H15" s="47"/>
      <c r="J15" s="47"/>
    </row>
    <row r="16" spans="1:11" s="46" customFormat="1" x14ac:dyDescent="0.3">
      <c r="C16" s="53"/>
      <c r="D16" s="53"/>
      <c r="F16" s="90"/>
      <c r="G16" s="53"/>
      <c r="H16" s="47"/>
      <c r="J16" s="47"/>
    </row>
    <row r="17" spans="3:10" s="46" customFormat="1" x14ac:dyDescent="0.3">
      <c r="C17" s="53"/>
      <c r="D17" s="53"/>
      <c r="F17" s="90"/>
      <c r="G17" s="53"/>
      <c r="H17" s="47"/>
      <c r="J17" s="47"/>
    </row>
    <row r="18" spans="3:10" s="46" customFormat="1" x14ac:dyDescent="0.3">
      <c r="C18" s="53"/>
      <c r="D18" s="53"/>
      <c r="F18" s="90"/>
      <c r="G18" s="53"/>
      <c r="H18" s="47"/>
      <c r="J18" s="47"/>
    </row>
    <row r="19" spans="3:10" s="46" customFormat="1" x14ac:dyDescent="0.3">
      <c r="C19" s="53"/>
      <c r="D19" s="53"/>
      <c r="F19" s="90"/>
      <c r="G19" s="53"/>
      <c r="H19" s="47"/>
      <c r="J19" s="47"/>
    </row>
    <row r="20" spans="3:10" s="46" customFormat="1" x14ac:dyDescent="0.3">
      <c r="C20" s="53"/>
      <c r="D20" s="53"/>
      <c r="F20" s="90"/>
      <c r="G20" s="53"/>
      <c r="H20" s="47"/>
      <c r="J20" s="47"/>
    </row>
    <row r="21" spans="3:10" s="46" customFormat="1" x14ac:dyDescent="0.3">
      <c r="C21" s="53"/>
      <c r="D21" s="53"/>
      <c r="F21" s="90"/>
      <c r="G21" s="53"/>
      <c r="H21" s="47"/>
      <c r="J21" s="47"/>
    </row>
    <row r="22" spans="3:10" s="46" customFormat="1" x14ac:dyDescent="0.3">
      <c r="C22" s="53"/>
      <c r="D22" s="53"/>
      <c r="F22" s="90"/>
      <c r="G22" s="53"/>
      <c r="H22" s="47"/>
      <c r="J22" s="47"/>
    </row>
    <row r="23" spans="3:10" s="46" customFormat="1" x14ac:dyDescent="0.3">
      <c r="C23" s="53"/>
      <c r="D23" s="53"/>
      <c r="F23" s="90"/>
      <c r="G23" s="53"/>
      <c r="H23" s="47"/>
      <c r="J23" s="47"/>
    </row>
    <row r="24" spans="3:10" s="46" customFormat="1" x14ac:dyDescent="0.3">
      <c r="C24" s="53"/>
      <c r="D24" s="53"/>
      <c r="F24" s="90"/>
      <c r="G24" s="53"/>
      <c r="H24" s="47"/>
      <c r="J24" s="47"/>
    </row>
    <row r="25" spans="3:10" s="46" customFormat="1" x14ac:dyDescent="0.3">
      <c r="C25" s="53"/>
      <c r="D25" s="53"/>
      <c r="F25" s="90"/>
      <c r="G25" s="53"/>
      <c r="H25" s="47"/>
      <c r="J25" s="47"/>
    </row>
    <row r="26" spans="3:10" s="46" customFormat="1" x14ac:dyDescent="0.3">
      <c r="C26" s="53"/>
      <c r="D26" s="53"/>
      <c r="F26" s="90"/>
      <c r="G26" s="53"/>
      <c r="H26" s="47"/>
      <c r="J26" s="47"/>
    </row>
    <row r="27" spans="3:10" s="46" customFormat="1" x14ac:dyDescent="0.3">
      <c r="C27" s="53"/>
      <c r="D27" s="53"/>
      <c r="F27" s="90"/>
      <c r="G27" s="53"/>
      <c r="H27" s="47"/>
      <c r="J27" s="47"/>
    </row>
    <row r="28" spans="3:10" s="46" customFormat="1" x14ac:dyDescent="0.3">
      <c r="C28" s="53"/>
      <c r="D28" s="53"/>
      <c r="F28" s="90"/>
      <c r="G28" s="53"/>
      <c r="H28" s="47"/>
      <c r="J28" s="47"/>
    </row>
    <row r="29" spans="3:10" s="46" customFormat="1" x14ac:dyDescent="0.3">
      <c r="C29" s="53"/>
      <c r="D29" s="53"/>
      <c r="F29" s="90"/>
      <c r="G29" s="53"/>
      <c r="H29" s="47"/>
      <c r="J29" s="47"/>
    </row>
    <row r="30" spans="3:10" s="46" customFormat="1" x14ac:dyDescent="0.3">
      <c r="C30" s="53"/>
      <c r="D30" s="53"/>
      <c r="F30" s="90"/>
      <c r="G30" s="53"/>
      <c r="H30" s="47"/>
      <c r="J30" s="47"/>
    </row>
    <row r="31" spans="3:10" s="46" customFormat="1" x14ac:dyDescent="0.3">
      <c r="C31" s="53"/>
      <c r="D31" s="53"/>
      <c r="F31" s="90"/>
      <c r="G31" s="53"/>
      <c r="H31" s="47"/>
      <c r="J31" s="47"/>
    </row>
    <row r="32" spans="3:10" s="46" customFormat="1" x14ac:dyDescent="0.3">
      <c r="C32" s="53"/>
      <c r="D32" s="53"/>
      <c r="F32" s="90"/>
      <c r="G32" s="53"/>
      <c r="H32" s="47"/>
      <c r="J32" s="47"/>
    </row>
    <row r="33" spans="3:10" s="46" customFormat="1" x14ac:dyDescent="0.3">
      <c r="C33" s="53"/>
      <c r="D33" s="53"/>
      <c r="F33" s="90"/>
      <c r="G33" s="53"/>
      <c r="H33" s="47"/>
      <c r="J33" s="47"/>
    </row>
    <row r="34" spans="3:10" s="46" customFormat="1" x14ac:dyDescent="0.3">
      <c r="C34" s="53"/>
      <c r="D34" s="53"/>
      <c r="F34" s="90"/>
      <c r="G34" s="53"/>
      <c r="H34" s="47"/>
      <c r="J34" s="47"/>
    </row>
    <row r="35" spans="3:10" s="46" customFormat="1" x14ac:dyDescent="0.3">
      <c r="C35" s="53"/>
      <c r="D35" s="53"/>
      <c r="F35" s="90"/>
      <c r="G35" s="53"/>
      <c r="H35" s="47"/>
      <c r="J35" s="47"/>
    </row>
    <row r="36" spans="3:10" s="46" customFormat="1" x14ac:dyDescent="0.3">
      <c r="C36" s="53"/>
      <c r="D36" s="53"/>
      <c r="F36" s="90"/>
      <c r="G36" s="53"/>
      <c r="H36" s="47"/>
      <c r="J36" s="47"/>
    </row>
    <row r="37" spans="3:10" s="46" customFormat="1" x14ac:dyDescent="0.3">
      <c r="C37" s="53"/>
      <c r="D37" s="53"/>
      <c r="F37" s="90"/>
      <c r="G37" s="53"/>
      <c r="H37" s="47"/>
      <c r="J37" s="47"/>
    </row>
    <row r="38" spans="3:10" s="46" customFormat="1" x14ac:dyDescent="0.3">
      <c r="C38" s="53"/>
      <c r="D38" s="53"/>
      <c r="F38" s="90"/>
      <c r="G38" s="53"/>
      <c r="H38" s="47"/>
      <c r="J38" s="47"/>
    </row>
    <row r="39" spans="3:10" s="46" customFormat="1" x14ac:dyDescent="0.3">
      <c r="C39" s="53"/>
      <c r="D39" s="53"/>
      <c r="F39" s="90"/>
      <c r="G39" s="53"/>
      <c r="H39" s="47"/>
      <c r="J39" s="47"/>
    </row>
    <row r="40" spans="3:10" s="46" customFormat="1" x14ac:dyDescent="0.3">
      <c r="C40" s="53"/>
      <c r="D40" s="53"/>
      <c r="F40" s="90"/>
      <c r="G40" s="53"/>
      <c r="H40" s="47"/>
      <c r="J40" s="47"/>
    </row>
    <row r="41" spans="3:10" s="46" customFormat="1" x14ac:dyDescent="0.3">
      <c r="C41" s="53"/>
      <c r="D41" s="53"/>
      <c r="F41" s="90"/>
      <c r="G41" s="53"/>
      <c r="H41" s="47"/>
      <c r="J41" s="47"/>
    </row>
    <row r="42" spans="3:10" s="46" customFormat="1" x14ac:dyDescent="0.3">
      <c r="F42" s="90"/>
      <c r="G42" s="53"/>
      <c r="H42" s="47"/>
      <c r="J42" s="47"/>
    </row>
    <row r="43" spans="3:10" s="46" customFormat="1" x14ac:dyDescent="0.3">
      <c r="F43" s="90"/>
      <c r="G43" s="53"/>
      <c r="H43" s="47"/>
      <c r="J43" s="47"/>
    </row>
    <row r="44" spans="3:10" s="46" customFormat="1" x14ac:dyDescent="0.3">
      <c r="F44" s="90"/>
      <c r="G44" s="53"/>
      <c r="H44" s="47"/>
      <c r="J44" s="47"/>
    </row>
    <row r="45" spans="3:10" s="46" customFormat="1" x14ac:dyDescent="0.3">
      <c r="F45" s="90"/>
      <c r="G45" s="53"/>
      <c r="H45" s="47"/>
      <c r="J45" s="47"/>
    </row>
    <row r="46" spans="3:10" s="46" customFormat="1" x14ac:dyDescent="0.3">
      <c r="F46" s="90"/>
      <c r="G46" s="53"/>
      <c r="H46" s="47"/>
      <c r="J46" s="47"/>
    </row>
    <row r="47" spans="3:10" s="46" customFormat="1" x14ac:dyDescent="0.3">
      <c r="F47" s="90"/>
      <c r="G47" s="53"/>
      <c r="H47" s="47"/>
      <c r="J47" s="47"/>
    </row>
    <row r="48" spans="3:10" s="46" customFormat="1" x14ac:dyDescent="0.3">
      <c r="F48" s="90"/>
      <c r="G48" s="53"/>
      <c r="H48" s="47"/>
      <c r="J48" s="47"/>
    </row>
  </sheetData>
  <sortState ref="A5:AK9">
    <sortCondition ref="A5:A9"/>
  </sortState>
  <mergeCells count="11">
    <mergeCell ref="H2:K2"/>
    <mergeCell ref="A2:A4"/>
    <mergeCell ref="B2:D2"/>
    <mergeCell ref="F2:F4"/>
    <mergeCell ref="G2:G4"/>
    <mergeCell ref="J3:K3"/>
    <mergeCell ref="B3:B4"/>
    <mergeCell ref="C3:C4"/>
    <mergeCell ref="D3:D4"/>
    <mergeCell ref="E3:E4"/>
    <mergeCell ref="H3:I3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zoomScale="115" zoomScaleNormal="115" zoomScaleSheetLayoutView="55" workbookViewId="0">
      <pane ySplit="4" topLeftCell="A5" activePane="bottomLeft" state="frozen"/>
      <selection activeCell="G10" sqref="G10"/>
      <selection pane="bottomLeft" activeCell="D14" sqref="D14"/>
    </sheetView>
  </sheetViews>
  <sheetFormatPr defaultRowHeight="14.4" x14ac:dyDescent="0.3"/>
  <cols>
    <col min="1" max="1" width="4.6640625" customWidth="1"/>
    <col min="2" max="2" width="28.21875" customWidth="1"/>
    <col min="3" max="3" width="7.21875" customWidth="1"/>
    <col min="4" max="4" width="7.77734375" customWidth="1"/>
    <col min="5" max="5" width="24.88671875" customWidth="1"/>
    <col min="6" max="6" width="18.5546875" style="88" customWidth="1"/>
    <col min="7" max="7" width="9.21875" style="48" customWidth="1"/>
    <col min="8" max="8" width="6.77734375" customWidth="1"/>
    <col min="9" max="9" width="6.77734375" style="46" customWidth="1"/>
  </cols>
  <sheetData>
    <row r="1" spans="1:9" ht="15" thickBot="1" x14ac:dyDescent="0.35">
      <c r="A1" t="s">
        <v>148</v>
      </c>
    </row>
    <row r="2" spans="1:9" ht="66" customHeight="1" thickBot="1" x14ac:dyDescent="0.35">
      <c r="A2" s="242" t="s">
        <v>0</v>
      </c>
      <c r="B2" s="220" t="s">
        <v>1</v>
      </c>
      <c r="C2" s="221"/>
      <c r="D2" s="222"/>
      <c r="E2" s="41" t="s">
        <v>2</v>
      </c>
      <c r="F2" s="229" t="s">
        <v>46</v>
      </c>
      <c r="G2" s="256" t="s">
        <v>3</v>
      </c>
      <c r="H2" s="286" t="s">
        <v>149</v>
      </c>
      <c r="I2" s="287"/>
    </row>
    <row r="3" spans="1:9" ht="15" thickBot="1" x14ac:dyDescent="0.35">
      <c r="A3" s="243"/>
      <c r="B3" s="268" t="s">
        <v>4</v>
      </c>
      <c r="C3" s="248" t="s">
        <v>5</v>
      </c>
      <c r="D3" s="250" t="s">
        <v>45</v>
      </c>
      <c r="E3" s="284" t="s">
        <v>7</v>
      </c>
      <c r="F3" s="225"/>
      <c r="G3" s="257"/>
      <c r="H3" s="240" t="s">
        <v>25</v>
      </c>
      <c r="I3" s="241"/>
    </row>
    <row r="4" spans="1:9" ht="15" thickBot="1" x14ac:dyDescent="0.35">
      <c r="A4" s="244"/>
      <c r="B4" s="269"/>
      <c r="C4" s="249"/>
      <c r="D4" s="283"/>
      <c r="E4" s="285"/>
      <c r="F4" s="226"/>
      <c r="G4" s="258"/>
      <c r="H4" s="72" t="s">
        <v>11</v>
      </c>
      <c r="I4" s="73" t="s">
        <v>12</v>
      </c>
    </row>
    <row r="5" spans="1:9" ht="15" customHeight="1" x14ac:dyDescent="0.3">
      <c r="A5" s="43">
        <f>RANK(G5,G$5:G$31,0)</f>
        <v>1</v>
      </c>
      <c r="B5" s="85" t="s">
        <v>53</v>
      </c>
      <c r="C5" s="94">
        <v>2007</v>
      </c>
      <c r="D5" s="66" t="s">
        <v>13</v>
      </c>
      <c r="E5" s="211" t="s">
        <v>137</v>
      </c>
      <c r="F5" s="204" t="s">
        <v>47</v>
      </c>
      <c r="G5" s="209">
        <f>I5</f>
        <v>199</v>
      </c>
      <c r="H5" s="293">
        <v>69.900000000000006</v>
      </c>
      <c r="I5" s="296">
        <v>199</v>
      </c>
    </row>
    <row r="6" spans="1:9" ht="15" customHeight="1" x14ac:dyDescent="0.3">
      <c r="A6" s="168">
        <f>RANK(G6,G$5:G$31,0)</f>
        <v>2</v>
      </c>
      <c r="B6" s="85" t="s">
        <v>82</v>
      </c>
      <c r="C6" s="65" t="s">
        <v>74</v>
      </c>
      <c r="D6" s="66" t="s">
        <v>13</v>
      </c>
      <c r="E6" s="67" t="s">
        <v>83</v>
      </c>
      <c r="F6" s="164" t="s">
        <v>47</v>
      </c>
      <c r="G6" s="169">
        <f>I6</f>
        <v>175</v>
      </c>
      <c r="H6" s="302">
        <v>67.5</v>
      </c>
      <c r="I6" s="303">
        <v>175</v>
      </c>
    </row>
    <row r="7" spans="1:9" ht="15" customHeight="1" x14ac:dyDescent="0.3">
      <c r="A7" s="208">
        <f>RANK(G7,G$5:G$31,0)</f>
        <v>3</v>
      </c>
      <c r="B7" s="197" t="s">
        <v>77</v>
      </c>
      <c r="C7" s="198">
        <v>2009</v>
      </c>
      <c r="D7" s="336" t="s">
        <v>13</v>
      </c>
      <c r="E7" s="333" t="s">
        <v>150</v>
      </c>
      <c r="F7" s="160" t="s">
        <v>47</v>
      </c>
      <c r="G7" s="210">
        <f>I7</f>
        <v>174</v>
      </c>
      <c r="H7" s="302">
        <v>67.400000000000006</v>
      </c>
      <c r="I7" s="303">
        <v>174</v>
      </c>
    </row>
    <row r="8" spans="1:9" ht="15" customHeight="1" x14ac:dyDescent="0.3">
      <c r="A8" s="170">
        <f>RANK(G8,G$5:G$31,0)</f>
        <v>4</v>
      </c>
      <c r="B8" s="101" t="s">
        <v>90</v>
      </c>
      <c r="C8" s="163" t="s">
        <v>78</v>
      </c>
      <c r="D8" s="102" t="s">
        <v>13</v>
      </c>
      <c r="E8" s="126" t="s">
        <v>109</v>
      </c>
      <c r="F8" s="160" t="s">
        <v>47</v>
      </c>
      <c r="G8" s="210">
        <f>I8</f>
        <v>171</v>
      </c>
      <c r="H8" s="329">
        <v>67.099999999999994</v>
      </c>
      <c r="I8" s="324">
        <v>171</v>
      </c>
    </row>
    <row r="9" spans="1:9" ht="15" customHeight="1" x14ac:dyDescent="0.3">
      <c r="A9" s="170">
        <f>RANK(G9,G$5:G$31,0)</f>
        <v>5</v>
      </c>
      <c r="B9" s="98" t="s">
        <v>86</v>
      </c>
      <c r="C9" s="99" t="s">
        <v>87</v>
      </c>
      <c r="D9" s="112" t="s">
        <v>13</v>
      </c>
      <c r="E9" s="171" t="s">
        <v>22</v>
      </c>
      <c r="F9" s="164" t="s">
        <v>47</v>
      </c>
      <c r="G9" s="210">
        <f>I9</f>
        <v>167</v>
      </c>
      <c r="H9" s="329">
        <v>66.7</v>
      </c>
      <c r="I9" s="324">
        <v>167</v>
      </c>
    </row>
    <row r="10" spans="1:9" ht="15" customHeight="1" x14ac:dyDescent="0.3">
      <c r="A10" s="184">
        <f>RANK(G10,G$5:G$31,0)</f>
        <v>6</v>
      </c>
      <c r="B10" s="101" t="s">
        <v>92</v>
      </c>
      <c r="C10" s="163" t="s">
        <v>74</v>
      </c>
      <c r="D10" s="102" t="s">
        <v>13</v>
      </c>
      <c r="E10" s="103" t="s">
        <v>93</v>
      </c>
      <c r="F10" s="160" t="s">
        <v>47</v>
      </c>
      <c r="G10" s="210">
        <f>I10</f>
        <v>164</v>
      </c>
      <c r="H10" s="328">
        <v>66.400000000000006</v>
      </c>
      <c r="I10" s="324">
        <v>164</v>
      </c>
    </row>
    <row r="11" spans="1:9" ht="15" customHeight="1" x14ac:dyDescent="0.3">
      <c r="A11" s="170">
        <f>RANK(G11,G$5:G$31,0)</f>
        <v>7</v>
      </c>
      <c r="B11" s="101" t="s">
        <v>90</v>
      </c>
      <c r="C11" s="163" t="s">
        <v>78</v>
      </c>
      <c r="D11" s="102" t="s">
        <v>13</v>
      </c>
      <c r="E11" s="337" t="s">
        <v>106</v>
      </c>
      <c r="F11" s="172" t="s">
        <v>47</v>
      </c>
      <c r="G11" s="210">
        <f>I11</f>
        <v>163</v>
      </c>
      <c r="H11" s="328">
        <v>66.3</v>
      </c>
      <c r="I11" s="324">
        <v>163</v>
      </c>
    </row>
    <row r="12" spans="1:9" ht="15" customHeight="1" x14ac:dyDescent="0.3">
      <c r="A12" s="205">
        <f>RANK(G12,G$5:G$31,0)</f>
        <v>8</v>
      </c>
      <c r="B12" s="101" t="s">
        <v>79</v>
      </c>
      <c r="C12" s="335">
        <v>2010</v>
      </c>
      <c r="D12" s="102" t="s">
        <v>70</v>
      </c>
      <c r="E12" s="325" t="s">
        <v>126</v>
      </c>
      <c r="F12" s="172" t="s">
        <v>47</v>
      </c>
      <c r="G12" s="210">
        <f>I12</f>
        <v>154</v>
      </c>
      <c r="H12" s="328">
        <v>65.400000000000006</v>
      </c>
      <c r="I12" s="324">
        <v>154</v>
      </c>
    </row>
    <row r="13" spans="1:9" ht="15" customHeight="1" x14ac:dyDescent="0.3">
      <c r="A13" s="148">
        <f>RANK(G13,G$5:G$31,0)</f>
        <v>9</v>
      </c>
      <c r="B13" s="101" t="s">
        <v>118</v>
      </c>
      <c r="C13" s="163">
        <v>2006</v>
      </c>
      <c r="D13" s="102" t="s">
        <v>70</v>
      </c>
      <c r="E13" s="103" t="s">
        <v>119</v>
      </c>
      <c r="F13" s="202" t="s">
        <v>47</v>
      </c>
      <c r="G13" s="210">
        <f>I13</f>
        <v>153</v>
      </c>
      <c r="H13" s="329">
        <v>65.3</v>
      </c>
      <c r="I13" s="324">
        <v>153</v>
      </c>
    </row>
    <row r="14" spans="1:9" ht="15" customHeight="1" x14ac:dyDescent="0.3">
      <c r="A14" s="195">
        <f>RANK(G14,G$5:G$31,0)</f>
        <v>10</v>
      </c>
      <c r="B14" s="85" t="s">
        <v>94</v>
      </c>
      <c r="C14" s="65" t="s">
        <v>87</v>
      </c>
      <c r="D14" s="66" t="s">
        <v>13</v>
      </c>
      <c r="E14" s="103" t="s">
        <v>98</v>
      </c>
      <c r="F14" s="160" t="s">
        <v>47</v>
      </c>
      <c r="G14" s="210">
        <f>I14</f>
        <v>151</v>
      </c>
      <c r="H14" s="328">
        <v>65.099999999999994</v>
      </c>
      <c r="I14" s="324">
        <v>151</v>
      </c>
    </row>
    <row r="15" spans="1:9" ht="15" customHeight="1" x14ac:dyDescent="0.3">
      <c r="A15" s="195">
        <f>RANK(G15,G$5:G$31,0)</f>
        <v>10</v>
      </c>
      <c r="B15" s="101" t="s">
        <v>53</v>
      </c>
      <c r="C15" s="163">
        <v>2007</v>
      </c>
      <c r="D15" s="102" t="s">
        <v>13</v>
      </c>
      <c r="E15" s="199" t="s">
        <v>125</v>
      </c>
      <c r="F15" s="172" t="s">
        <v>47</v>
      </c>
      <c r="G15" s="210">
        <f>I15</f>
        <v>151</v>
      </c>
      <c r="H15" s="328">
        <v>65.099999999999994</v>
      </c>
      <c r="I15" s="324">
        <v>151</v>
      </c>
    </row>
    <row r="16" spans="1:9" ht="15" customHeight="1" x14ac:dyDescent="0.3">
      <c r="A16" s="195">
        <f>RANK(G16,G$5:G$31,0)</f>
        <v>12</v>
      </c>
      <c r="B16" s="85" t="s">
        <v>84</v>
      </c>
      <c r="C16" s="65" t="s">
        <v>81</v>
      </c>
      <c r="D16" s="66" t="s">
        <v>13</v>
      </c>
      <c r="E16" s="103" t="s">
        <v>115</v>
      </c>
      <c r="F16" s="160" t="s">
        <v>47</v>
      </c>
      <c r="G16" s="210">
        <f>I16</f>
        <v>150</v>
      </c>
      <c r="H16" s="329">
        <v>65</v>
      </c>
      <c r="I16" s="324">
        <v>150</v>
      </c>
    </row>
    <row r="17" spans="1:9" ht="15" customHeight="1" x14ac:dyDescent="0.3">
      <c r="A17" s="148">
        <f>RANK(G17,G$5:G$31,0)</f>
        <v>13</v>
      </c>
      <c r="B17" s="85" t="s">
        <v>72</v>
      </c>
      <c r="C17" s="65" t="s">
        <v>73</v>
      </c>
      <c r="D17" s="66" t="s">
        <v>13</v>
      </c>
      <c r="E17" s="199" t="s">
        <v>117</v>
      </c>
      <c r="F17" s="172" t="s">
        <v>47</v>
      </c>
      <c r="G17" s="210">
        <f>I17</f>
        <v>149</v>
      </c>
      <c r="H17" s="328">
        <v>64.900000000000006</v>
      </c>
      <c r="I17" s="324">
        <v>149</v>
      </c>
    </row>
    <row r="18" spans="1:9" ht="15" customHeight="1" x14ac:dyDescent="0.3">
      <c r="A18" s="188">
        <f>RANK(G18,G$5:G$31,0)</f>
        <v>14</v>
      </c>
      <c r="B18" s="85" t="s">
        <v>111</v>
      </c>
      <c r="C18" s="65">
        <v>2009</v>
      </c>
      <c r="D18" s="66" t="s">
        <v>70</v>
      </c>
      <c r="E18" s="67" t="s">
        <v>130</v>
      </c>
      <c r="F18" s="202" t="s">
        <v>58</v>
      </c>
      <c r="G18" s="210">
        <f>I18</f>
        <v>147</v>
      </c>
      <c r="H18" s="299">
        <v>64.7</v>
      </c>
      <c r="I18" s="303">
        <v>147</v>
      </c>
    </row>
    <row r="19" spans="1:9" ht="15" customHeight="1" x14ac:dyDescent="0.3">
      <c r="A19" s="195">
        <f>RANK(G19,G$5:G$31,0)</f>
        <v>15</v>
      </c>
      <c r="B19" s="85" t="s">
        <v>75</v>
      </c>
      <c r="C19" s="65">
        <v>2009</v>
      </c>
      <c r="D19" s="66" t="s">
        <v>70</v>
      </c>
      <c r="E19" s="199" t="s">
        <v>127</v>
      </c>
      <c r="F19" s="172" t="s">
        <v>47</v>
      </c>
      <c r="G19" s="210">
        <f>I19</f>
        <v>146</v>
      </c>
      <c r="H19" s="302">
        <v>64.599999999999994</v>
      </c>
      <c r="I19" s="303">
        <v>146</v>
      </c>
    </row>
    <row r="20" spans="1:9" ht="15" customHeight="1" x14ac:dyDescent="0.3">
      <c r="A20" s="195">
        <f>RANK(G20,G$5:G$31,0)</f>
        <v>16</v>
      </c>
      <c r="B20" s="85" t="s">
        <v>66</v>
      </c>
      <c r="C20" s="65">
        <v>2006</v>
      </c>
      <c r="D20" s="66" t="s">
        <v>13</v>
      </c>
      <c r="E20" s="103" t="s">
        <v>104</v>
      </c>
      <c r="F20" s="89" t="s">
        <v>58</v>
      </c>
      <c r="G20" s="210">
        <f>I20</f>
        <v>143</v>
      </c>
      <c r="H20" s="299">
        <v>64.3</v>
      </c>
      <c r="I20" s="303">
        <v>143</v>
      </c>
    </row>
    <row r="21" spans="1:9" ht="15" customHeight="1" x14ac:dyDescent="0.3">
      <c r="A21" s="195">
        <f>RANK(G21,G$5:G$31,0)</f>
        <v>17</v>
      </c>
      <c r="B21" s="85" t="s">
        <v>66</v>
      </c>
      <c r="C21" s="65">
        <v>2006</v>
      </c>
      <c r="D21" s="66" t="s">
        <v>13</v>
      </c>
      <c r="E21" s="67" t="s">
        <v>112</v>
      </c>
      <c r="F21" s="89" t="s">
        <v>58</v>
      </c>
      <c r="G21" s="210">
        <f>I21</f>
        <v>141</v>
      </c>
      <c r="H21" s="302">
        <v>64.099999999999994</v>
      </c>
      <c r="I21" s="303">
        <v>141</v>
      </c>
    </row>
    <row r="22" spans="1:9" ht="15" customHeight="1" x14ac:dyDescent="0.3">
      <c r="A22" s="195">
        <f>RANK(G22,G$5:G$31,0)</f>
        <v>17</v>
      </c>
      <c r="B22" s="85" t="s">
        <v>75</v>
      </c>
      <c r="C22" s="65">
        <v>2009</v>
      </c>
      <c r="D22" s="66" t="s">
        <v>70</v>
      </c>
      <c r="E22" s="332" t="s">
        <v>151</v>
      </c>
      <c r="F22" s="172" t="s">
        <v>47</v>
      </c>
      <c r="G22" s="210">
        <f>I22</f>
        <v>141</v>
      </c>
      <c r="H22" s="299">
        <v>64.099999999999994</v>
      </c>
      <c r="I22" s="303">
        <v>141</v>
      </c>
    </row>
    <row r="23" spans="1:9" ht="15" customHeight="1" x14ac:dyDescent="0.3">
      <c r="A23" s="148">
        <f>RANK(G23,G$5:G$31,0)</f>
        <v>17</v>
      </c>
      <c r="B23" s="85" t="s">
        <v>53</v>
      </c>
      <c r="C23" s="65">
        <v>2007</v>
      </c>
      <c r="D23" s="66" t="s">
        <v>13</v>
      </c>
      <c r="E23" s="192" t="s">
        <v>128</v>
      </c>
      <c r="F23" s="172" t="s">
        <v>47</v>
      </c>
      <c r="G23" s="210">
        <f>I23</f>
        <v>141</v>
      </c>
      <c r="H23" s="302">
        <v>64.099999999999994</v>
      </c>
      <c r="I23" s="303">
        <v>141</v>
      </c>
    </row>
    <row r="24" spans="1:9" ht="15" customHeight="1" x14ac:dyDescent="0.3">
      <c r="A24" s="168">
        <f>RANK(G24,G$5:G$31,0)</f>
        <v>20</v>
      </c>
      <c r="B24" s="98" t="s">
        <v>71</v>
      </c>
      <c r="C24" s="99">
        <v>2005</v>
      </c>
      <c r="D24" s="112" t="s">
        <v>13</v>
      </c>
      <c r="E24" s="332" t="s">
        <v>152</v>
      </c>
      <c r="F24" s="158" t="s">
        <v>69</v>
      </c>
      <c r="G24" s="210">
        <f>I24</f>
        <v>139</v>
      </c>
      <c r="H24" s="328">
        <v>63.9</v>
      </c>
      <c r="I24" s="324">
        <v>139</v>
      </c>
    </row>
    <row r="25" spans="1:9" ht="15" customHeight="1" x14ac:dyDescent="0.3">
      <c r="A25" s="195">
        <f>RANK(G25,G$5:G$31,0)</f>
        <v>21</v>
      </c>
      <c r="B25" s="85" t="s">
        <v>94</v>
      </c>
      <c r="C25" s="65" t="s">
        <v>87</v>
      </c>
      <c r="D25" s="66" t="s">
        <v>13</v>
      </c>
      <c r="E25" s="67" t="s">
        <v>95</v>
      </c>
      <c r="F25" s="160" t="s">
        <v>47</v>
      </c>
      <c r="G25" s="210">
        <f>I25</f>
        <v>136</v>
      </c>
      <c r="H25" s="299">
        <v>63.6</v>
      </c>
      <c r="I25" s="303">
        <v>136</v>
      </c>
    </row>
    <row r="26" spans="1:9" ht="15" customHeight="1" x14ac:dyDescent="0.3">
      <c r="A26" s="148">
        <f>RANK(G26,G$5:G$31,0)</f>
        <v>21</v>
      </c>
      <c r="B26" s="85" t="s">
        <v>153</v>
      </c>
      <c r="C26" s="65">
        <v>2006</v>
      </c>
      <c r="D26" s="66" t="s">
        <v>70</v>
      </c>
      <c r="E26" s="67" t="s">
        <v>85</v>
      </c>
      <c r="F26" s="160" t="s">
        <v>47</v>
      </c>
      <c r="G26" s="210">
        <f>I26</f>
        <v>136</v>
      </c>
      <c r="H26" s="299">
        <v>63.6</v>
      </c>
      <c r="I26" s="303">
        <v>136</v>
      </c>
    </row>
    <row r="27" spans="1:9" ht="15" customHeight="1" x14ac:dyDescent="0.3">
      <c r="A27" s="195">
        <f>RANK(G27,G$5:G$31,0)</f>
        <v>23</v>
      </c>
      <c r="B27" s="85" t="s">
        <v>80</v>
      </c>
      <c r="C27" s="65">
        <v>2009</v>
      </c>
      <c r="D27" s="66" t="s">
        <v>70</v>
      </c>
      <c r="E27" s="67" t="s">
        <v>134</v>
      </c>
      <c r="F27" s="127" t="s">
        <v>47</v>
      </c>
      <c r="G27" s="210">
        <f>I27</f>
        <v>132</v>
      </c>
      <c r="H27" s="299">
        <v>63.2</v>
      </c>
      <c r="I27" s="303">
        <v>132</v>
      </c>
    </row>
    <row r="28" spans="1:9" ht="15" customHeight="1" x14ac:dyDescent="0.3">
      <c r="A28" s="184">
        <f>RANK(G28,G$5:G$31,0)</f>
        <v>24</v>
      </c>
      <c r="B28" s="85" t="s">
        <v>76</v>
      </c>
      <c r="C28" s="65">
        <v>2009</v>
      </c>
      <c r="D28" s="66" t="s">
        <v>70</v>
      </c>
      <c r="E28" s="67" t="s">
        <v>133</v>
      </c>
      <c r="F28" s="334" t="s">
        <v>47</v>
      </c>
      <c r="G28" s="210">
        <f>I28</f>
        <v>127</v>
      </c>
      <c r="H28" s="299">
        <v>62.7</v>
      </c>
      <c r="I28" s="303">
        <v>127</v>
      </c>
    </row>
    <row r="29" spans="1:9" ht="15" customHeight="1" x14ac:dyDescent="0.3">
      <c r="A29" s="195">
        <f>RANK(G29,G$5:G$31,0)</f>
        <v>24</v>
      </c>
      <c r="B29" s="85" t="s">
        <v>72</v>
      </c>
      <c r="C29" s="65" t="s">
        <v>73</v>
      </c>
      <c r="D29" s="66" t="s">
        <v>13</v>
      </c>
      <c r="E29" s="67" t="s">
        <v>131</v>
      </c>
      <c r="F29" s="202" t="s">
        <v>47</v>
      </c>
      <c r="G29" s="210">
        <f>I29</f>
        <v>127</v>
      </c>
      <c r="H29" s="299">
        <v>62.7</v>
      </c>
      <c r="I29" s="303">
        <v>127</v>
      </c>
    </row>
    <row r="30" spans="1:9" ht="15" customHeight="1" x14ac:dyDescent="0.3">
      <c r="A30" s="203">
        <f>RANK(G30,G$5:G$31,0)</f>
        <v>26</v>
      </c>
      <c r="B30" s="85" t="s">
        <v>84</v>
      </c>
      <c r="C30" s="65" t="s">
        <v>81</v>
      </c>
      <c r="D30" s="66" t="s">
        <v>13</v>
      </c>
      <c r="E30" s="67" t="s">
        <v>132</v>
      </c>
      <c r="F30" s="202" t="s">
        <v>47</v>
      </c>
      <c r="G30" s="210">
        <f>I30</f>
        <v>125</v>
      </c>
      <c r="H30" s="302">
        <v>62.5</v>
      </c>
      <c r="I30" s="303">
        <v>125</v>
      </c>
    </row>
    <row r="31" spans="1:9" ht="15" customHeight="1" x14ac:dyDescent="0.3">
      <c r="A31" s="189">
        <f>RANK(G31,G$5:G$31,0)</f>
        <v>27</v>
      </c>
      <c r="B31" s="85" t="s">
        <v>114</v>
      </c>
      <c r="C31" s="65">
        <v>2007</v>
      </c>
      <c r="D31" s="66" t="s">
        <v>13</v>
      </c>
      <c r="E31" s="67" t="s">
        <v>154</v>
      </c>
      <c r="F31" s="89" t="s">
        <v>69</v>
      </c>
      <c r="G31" s="210">
        <f>I31</f>
        <v>90</v>
      </c>
      <c r="H31" s="299">
        <v>59</v>
      </c>
      <c r="I31" s="303">
        <v>90</v>
      </c>
    </row>
    <row r="32" spans="1:9" ht="15" customHeight="1" thickBot="1" x14ac:dyDescent="0.35">
      <c r="A32" s="107"/>
      <c r="B32" s="68"/>
      <c r="C32" s="69"/>
      <c r="D32" s="70"/>
      <c r="E32" s="71"/>
      <c r="F32" s="108"/>
      <c r="G32" s="109"/>
      <c r="H32" s="330"/>
      <c r="I32" s="331"/>
    </row>
    <row r="33" spans="3:7" s="46" customFormat="1" x14ac:dyDescent="0.3">
      <c r="F33" s="90"/>
      <c r="G33" s="53"/>
    </row>
    <row r="34" spans="3:7" s="46" customFormat="1" x14ac:dyDescent="0.3">
      <c r="F34" s="90"/>
      <c r="G34" s="53"/>
    </row>
    <row r="35" spans="3:7" s="46" customFormat="1" x14ac:dyDescent="0.3">
      <c r="F35" s="90"/>
      <c r="G35" s="53"/>
    </row>
    <row r="36" spans="3:7" s="46" customFormat="1" x14ac:dyDescent="0.3">
      <c r="C36" s="53"/>
      <c r="D36" s="53"/>
      <c r="F36" s="90"/>
      <c r="G36" s="53"/>
    </row>
    <row r="37" spans="3:7" s="46" customFormat="1" x14ac:dyDescent="0.3">
      <c r="C37" s="53"/>
      <c r="D37" s="53"/>
      <c r="F37" s="90"/>
      <c r="G37" s="53"/>
    </row>
    <row r="38" spans="3:7" s="46" customFormat="1" x14ac:dyDescent="0.3">
      <c r="C38" s="53"/>
      <c r="D38" s="53"/>
      <c r="F38" s="90"/>
      <c r="G38" s="53"/>
    </row>
    <row r="39" spans="3:7" s="46" customFormat="1" x14ac:dyDescent="0.3">
      <c r="C39" s="53"/>
      <c r="D39" s="53"/>
      <c r="F39" s="90"/>
      <c r="G39" s="53"/>
    </row>
    <row r="40" spans="3:7" s="46" customFormat="1" x14ac:dyDescent="0.3">
      <c r="C40" s="53"/>
      <c r="D40" s="53"/>
      <c r="F40" s="90"/>
      <c r="G40" s="53"/>
    </row>
    <row r="41" spans="3:7" s="46" customFormat="1" x14ac:dyDescent="0.3">
      <c r="C41" s="53"/>
      <c r="D41" s="53"/>
      <c r="F41" s="90"/>
      <c r="G41" s="53"/>
    </row>
    <row r="42" spans="3:7" s="46" customFormat="1" x14ac:dyDescent="0.3">
      <c r="C42" s="53"/>
      <c r="D42" s="53"/>
      <c r="F42" s="90"/>
      <c r="G42" s="53"/>
    </row>
    <row r="43" spans="3:7" s="46" customFormat="1" x14ac:dyDescent="0.3">
      <c r="C43" s="53"/>
      <c r="D43" s="53"/>
      <c r="F43" s="90"/>
      <c r="G43" s="53"/>
    </row>
    <row r="44" spans="3:7" s="46" customFormat="1" x14ac:dyDescent="0.3">
      <c r="C44" s="53"/>
      <c r="D44" s="53"/>
      <c r="F44" s="90"/>
      <c r="G44" s="53"/>
    </row>
    <row r="45" spans="3:7" s="46" customFormat="1" x14ac:dyDescent="0.3">
      <c r="C45" s="53"/>
      <c r="D45" s="53"/>
      <c r="F45" s="90"/>
      <c r="G45" s="53"/>
    </row>
    <row r="46" spans="3:7" s="46" customFormat="1" x14ac:dyDescent="0.3">
      <c r="C46" s="53"/>
      <c r="D46" s="53"/>
      <c r="F46" s="90"/>
      <c r="G46" s="53"/>
    </row>
    <row r="47" spans="3:7" s="46" customFormat="1" x14ac:dyDescent="0.3">
      <c r="C47" s="53"/>
      <c r="D47" s="53"/>
      <c r="F47" s="90"/>
      <c r="G47" s="53"/>
    </row>
    <row r="48" spans="3:7" s="46" customFormat="1" x14ac:dyDescent="0.3">
      <c r="C48" s="53"/>
      <c r="D48" s="53"/>
      <c r="F48" s="90"/>
      <c r="G48" s="53"/>
    </row>
    <row r="49" spans="3:7" s="46" customFormat="1" x14ac:dyDescent="0.3">
      <c r="C49" s="53"/>
      <c r="D49" s="53"/>
      <c r="F49" s="90"/>
      <c r="G49" s="53"/>
    </row>
    <row r="50" spans="3:7" s="46" customFormat="1" x14ac:dyDescent="0.3">
      <c r="C50" s="53"/>
      <c r="D50" s="53"/>
      <c r="F50" s="90"/>
      <c r="G50" s="53"/>
    </row>
    <row r="51" spans="3:7" s="46" customFormat="1" x14ac:dyDescent="0.3">
      <c r="C51" s="53"/>
      <c r="D51" s="53"/>
      <c r="F51" s="90"/>
      <c r="G51" s="53"/>
    </row>
    <row r="52" spans="3:7" s="46" customFormat="1" x14ac:dyDescent="0.3">
      <c r="C52" s="53"/>
      <c r="D52" s="53"/>
      <c r="F52" s="90"/>
      <c r="G52" s="53"/>
    </row>
    <row r="53" spans="3:7" s="46" customFormat="1" x14ac:dyDescent="0.3">
      <c r="C53" s="53"/>
      <c r="D53" s="53"/>
      <c r="F53" s="90"/>
      <c r="G53" s="53"/>
    </row>
    <row r="54" spans="3:7" s="46" customFormat="1" x14ac:dyDescent="0.3">
      <c r="C54" s="53"/>
      <c r="D54" s="53"/>
      <c r="F54" s="90"/>
      <c r="G54" s="53"/>
    </row>
    <row r="55" spans="3:7" s="46" customFormat="1" x14ac:dyDescent="0.3">
      <c r="C55" s="53"/>
      <c r="D55" s="53"/>
      <c r="F55" s="90"/>
      <c r="G55" s="53"/>
    </row>
    <row r="56" spans="3:7" s="46" customFormat="1" x14ac:dyDescent="0.3">
      <c r="C56" s="53"/>
      <c r="D56" s="53"/>
      <c r="F56" s="90"/>
      <c r="G56" s="53"/>
    </row>
    <row r="57" spans="3:7" s="46" customFormat="1" x14ac:dyDescent="0.3">
      <c r="C57" s="53"/>
      <c r="D57" s="53"/>
      <c r="F57" s="90"/>
      <c r="G57" s="53"/>
    </row>
    <row r="58" spans="3:7" s="46" customFormat="1" x14ac:dyDescent="0.3">
      <c r="C58" s="53"/>
      <c r="D58" s="53"/>
      <c r="F58" s="90"/>
      <c r="G58" s="53"/>
    </row>
    <row r="59" spans="3:7" s="46" customFormat="1" x14ac:dyDescent="0.3">
      <c r="C59" s="53"/>
      <c r="D59" s="53"/>
      <c r="F59" s="90"/>
      <c r="G59" s="53"/>
    </row>
    <row r="60" spans="3:7" s="46" customFormat="1" x14ac:dyDescent="0.3">
      <c r="C60" s="53"/>
      <c r="D60" s="53"/>
      <c r="F60" s="90"/>
      <c r="G60" s="53"/>
    </row>
    <row r="61" spans="3:7" s="46" customFormat="1" x14ac:dyDescent="0.3">
      <c r="C61" s="53"/>
      <c r="D61" s="53"/>
      <c r="F61" s="90"/>
      <c r="G61" s="53"/>
    </row>
    <row r="62" spans="3:7" s="46" customFormat="1" x14ac:dyDescent="0.3">
      <c r="C62" s="53"/>
      <c r="D62" s="53"/>
      <c r="F62" s="90"/>
      <c r="G62" s="53"/>
    </row>
    <row r="63" spans="3:7" s="46" customFormat="1" x14ac:dyDescent="0.3">
      <c r="C63" s="53"/>
      <c r="D63" s="53"/>
      <c r="F63" s="90"/>
      <c r="G63" s="53"/>
    </row>
    <row r="64" spans="3:7" s="46" customFormat="1" x14ac:dyDescent="0.3">
      <c r="C64" s="53"/>
      <c r="D64" s="53"/>
      <c r="F64" s="90"/>
      <c r="G64" s="53"/>
    </row>
    <row r="65" spans="6:7" s="46" customFormat="1" x14ac:dyDescent="0.3">
      <c r="F65" s="90"/>
      <c r="G65" s="53"/>
    </row>
    <row r="66" spans="6:7" s="46" customFormat="1" x14ac:dyDescent="0.3">
      <c r="F66" s="90"/>
      <c r="G66" s="53"/>
    </row>
    <row r="67" spans="6:7" s="46" customFormat="1" x14ac:dyDescent="0.3">
      <c r="F67" s="90"/>
      <c r="G67" s="53"/>
    </row>
    <row r="68" spans="6:7" s="46" customFormat="1" x14ac:dyDescent="0.3">
      <c r="F68" s="90"/>
      <c r="G68" s="53"/>
    </row>
    <row r="69" spans="6:7" s="46" customFormat="1" x14ac:dyDescent="0.3">
      <c r="F69" s="90"/>
      <c r="G69" s="53"/>
    </row>
    <row r="70" spans="6:7" s="46" customFormat="1" x14ac:dyDescent="0.3">
      <c r="F70" s="90"/>
      <c r="G70" s="53"/>
    </row>
    <row r="71" spans="6:7" s="46" customFormat="1" x14ac:dyDescent="0.3">
      <c r="F71" s="90"/>
      <c r="G71" s="53"/>
    </row>
  </sheetData>
  <sortState ref="A5:BA31">
    <sortCondition ref="A5:A31"/>
  </sortState>
  <mergeCells count="10">
    <mergeCell ref="E3:E4"/>
    <mergeCell ref="F2:F4"/>
    <mergeCell ref="G2:G4"/>
    <mergeCell ref="H2:I2"/>
    <mergeCell ref="H3:I3"/>
    <mergeCell ref="A2:A4"/>
    <mergeCell ref="B2:D2"/>
    <mergeCell ref="B3:B4"/>
    <mergeCell ref="C3:C4"/>
    <mergeCell ref="D3:D4"/>
  </mergeCells>
  <printOptions horizontalCentered="1"/>
  <pageMargins left="0.19685039370078741" right="0.19685039370078741" top="0.15748031496062992" bottom="0.1574803149606299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Normal="100" zoomScaleSheetLayoutView="115" workbookViewId="0">
      <pane ySplit="4" topLeftCell="A5" activePane="bottomLeft" state="frozen"/>
      <selection pane="bottomLeft" activeCell="A2" sqref="A2:A4"/>
    </sheetView>
  </sheetViews>
  <sheetFormatPr defaultRowHeight="14.4" x14ac:dyDescent="0.3"/>
  <cols>
    <col min="1" max="1" width="4.6640625" style="48" customWidth="1"/>
    <col min="2" max="2" width="26.21875" customWidth="1"/>
    <col min="3" max="3" width="7.5546875" style="46" customWidth="1"/>
    <col min="4" max="4" width="7.77734375" customWidth="1"/>
    <col min="5" max="5" width="18.5546875" customWidth="1"/>
    <col min="6" max="6" width="9.21875" style="48"/>
    <col min="7" max="12" width="6.77734375" hidden="1" customWidth="1"/>
  </cols>
  <sheetData>
    <row r="1" spans="1:12" ht="15" thickBot="1" x14ac:dyDescent="0.35">
      <c r="A1" s="59" t="s">
        <v>155</v>
      </c>
    </row>
    <row r="2" spans="1:12" ht="45.45" customHeight="1" thickBot="1" x14ac:dyDescent="0.35">
      <c r="A2" s="242" t="s">
        <v>0</v>
      </c>
      <c r="B2" s="220" t="s">
        <v>1</v>
      </c>
      <c r="C2" s="221"/>
      <c r="D2" s="222"/>
      <c r="E2" s="229" t="s">
        <v>46</v>
      </c>
      <c r="F2" s="256" t="s">
        <v>3</v>
      </c>
      <c r="G2" s="288"/>
      <c r="H2" s="289"/>
      <c r="I2" s="289"/>
      <c r="J2" s="289"/>
      <c r="K2" s="290"/>
      <c r="L2" s="287"/>
    </row>
    <row r="3" spans="1:12" ht="15" thickBot="1" x14ac:dyDescent="0.35">
      <c r="A3" s="243"/>
      <c r="B3" s="268" t="s">
        <v>4</v>
      </c>
      <c r="C3" s="291" t="s">
        <v>5</v>
      </c>
      <c r="D3" s="250" t="s">
        <v>45</v>
      </c>
      <c r="E3" s="225"/>
      <c r="F3" s="257"/>
      <c r="G3" s="214" t="s">
        <v>29</v>
      </c>
      <c r="H3" s="214"/>
      <c r="I3" s="214" t="s">
        <v>28</v>
      </c>
      <c r="J3" s="214"/>
      <c r="K3" s="214" t="s">
        <v>27</v>
      </c>
      <c r="L3" s="214"/>
    </row>
    <row r="4" spans="1:12" ht="15" thickBot="1" x14ac:dyDescent="0.35">
      <c r="A4" s="244"/>
      <c r="B4" s="269"/>
      <c r="C4" s="292"/>
      <c r="D4" s="251"/>
      <c r="E4" s="226"/>
      <c r="F4" s="258"/>
      <c r="G4" s="74" t="s">
        <v>11</v>
      </c>
      <c r="H4" s="75" t="s">
        <v>12</v>
      </c>
      <c r="I4" s="74" t="s">
        <v>11</v>
      </c>
      <c r="J4" s="75" t="s">
        <v>12</v>
      </c>
      <c r="K4" s="76" t="s">
        <v>11</v>
      </c>
      <c r="L4" s="75" t="s">
        <v>12</v>
      </c>
    </row>
    <row r="5" spans="1:12" ht="18.75" customHeight="1" x14ac:dyDescent="0.3">
      <c r="A5" s="129">
        <f>RANK(F5,F$5:F$6,0)</f>
        <v>1</v>
      </c>
      <c r="B5" s="85"/>
      <c r="C5" s="21"/>
      <c r="D5" s="66"/>
      <c r="E5" s="91"/>
      <c r="F5" s="104">
        <v>0</v>
      </c>
      <c r="G5" s="298"/>
      <c r="H5" s="296"/>
      <c r="I5" s="294"/>
      <c r="J5" s="296"/>
      <c r="K5" s="294"/>
      <c r="L5" s="338"/>
    </row>
    <row r="6" spans="1:12" ht="18.75" customHeight="1" x14ac:dyDescent="0.3">
      <c r="A6" s="130">
        <f>RANK(F6,F$5:F$6,0)</f>
        <v>1</v>
      </c>
      <c r="B6" s="85"/>
      <c r="C6" s="21"/>
      <c r="D6" s="66"/>
      <c r="E6" s="91"/>
      <c r="F6" s="105">
        <v>0</v>
      </c>
      <c r="G6" s="100"/>
      <c r="H6" s="155"/>
      <c r="I6" s="79"/>
      <c r="J6" s="152"/>
      <c r="K6" s="79"/>
      <c r="L6" s="111"/>
    </row>
    <row r="7" spans="1:12" ht="18.75" customHeight="1" thickBot="1" x14ac:dyDescent="0.35">
      <c r="A7" s="114"/>
      <c r="B7" s="117"/>
      <c r="C7" s="60"/>
      <c r="D7" s="70"/>
      <c r="E7" s="92"/>
      <c r="F7" s="106"/>
      <c r="G7" s="80"/>
      <c r="H7" s="83"/>
      <c r="I7" s="81"/>
      <c r="J7" s="83"/>
      <c r="K7" s="81"/>
      <c r="L7" s="83"/>
    </row>
  </sheetData>
  <sortState ref="A5:BP54">
    <sortCondition ref="A5:A54"/>
  </sortState>
  <mergeCells count="11">
    <mergeCell ref="G2:L2"/>
    <mergeCell ref="A2:A4"/>
    <mergeCell ref="B2:D2"/>
    <mergeCell ref="B3:B4"/>
    <mergeCell ref="C3:C4"/>
    <mergeCell ref="D3:D4"/>
    <mergeCell ref="E2:E4"/>
    <mergeCell ref="F2:F4"/>
    <mergeCell ref="G3:H3"/>
    <mergeCell ref="I3:J3"/>
    <mergeCell ref="K3:L3"/>
  </mergeCells>
  <printOptions horizontalCentered="1"/>
  <pageMargins left="0.31496062992125984" right="0.31496062992125984" top="0.35433070866141736" bottom="0.35433070866141736" header="0" footer="0"/>
  <pageSetup paperSize="9" scale="9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подводящий</vt:lpstr>
      <vt:lpstr>ю25</vt:lpstr>
      <vt:lpstr>юниоры U25</vt:lpstr>
      <vt:lpstr>юниоры</vt:lpstr>
      <vt:lpstr>юноши</vt:lpstr>
      <vt:lpstr>основной!Область_печати</vt:lpstr>
      <vt:lpstr>подводящий!Область_печати</vt:lpstr>
      <vt:lpstr>юниоры!Область_печати</vt:lpstr>
      <vt:lpstr>'юниоры U25'!Область_печати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2026-04-01T17:48:40Z</dcterms:modified>
</cp:coreProperties>
</file>